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aspen\workgroup\RA Ops\LLT\PFs\Energy\"/>
    </mc:Choice>
  </mc:AlternateContent>
  <xr:revisionPtr revIDLastSave="0" documentId="8_{2F449C78-84EE-46FC-B3FA-95530399EBFC}" xr6:coauthVersionLast="47" xr6:coauthVersionMax="47" xr10:uidLastSave="{00000000-0000-0000-0000-000000000000}"/>
  <workbookProtection workbookAlgorithmName="SHA-512" workbookHashValue="cjZLXmmIzQQeP9nZ/5lDtC9OYiLdkyz+CA3u/JBeHYbNHeYAJ8XVW/u4RcWOZFaMNA2VnlPIV/uxvwcSdZvUEg==" workbookSaltValue="NY/AlVk4NIY4wQzg9xM8jA==" workbookSpinCount="100000" lockStructure="1"/>
  <bookViews>
    <workbookView xWindow="-120" yWindow="-120" windowWidth="29040" windowHeight="15720" tabRatio="877" xr2:uid="{37F17989-3E32-4442-9525-94C4ED089B7F}"/>
  </bookViews>
  <sheets>
    <sheet name="Proponent Information" sheetId="1" r:id="rId1"/>
    <sheet name="Project Information" sheetId="8" r:id="rId2"/>
    <sheet name="Project Site Information" sheetId="10" r:id="rId3"/>
    <sheet name="Connection Information" sheetId="6" r:id="rId4"/>
    <sheet name="Team Member Experience" sheetId="5" r:id="rId5"/>
    <sheet name="SCDP Summary" sheetId="11" r:id="rId6"/>
    <sheet name="CCCP Summary" sheetId="12" r:id="rId7"/>
    <sheet name="Rated Criteria" sheetId="4" r:id="rId8"/>
    <sheet name="Workbook Lists" sheetId="3" state="hidden" r:id="rId9"/>
  </sheets>
  <calcPr calcId="191028" fullPrecision="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93" i="10" l="1"/>
  <c r="A84" i="10"/>
  <c r="A85" i="10" s="1"/>
  <c r="A86" i="10" s="1"/>
  <c r="A87" i="10" s="1"/>
  <c r="A88" i="10" s="1"/>
  <c r="A89" i="10" s="1"/>
  <c r="A90" i="10" s="1"/>
  <c r="F16" i="11"/>
  <c r="F17" i="11"/>
  <c r="F18" i="11"/>
  <c r="F19" i="11"/>
  <c r="F20" i="11"/>
  <c r="F21" i="11"/>
  <c r="F22" i="11"/>
  <c r="F23" i="11"/>
  <c r="F24" i="11"/>
  <c r="F25" i="11"/>
  <c r="F26" i="11"/>
  <c r="F27" i="11"/>
  <c r="C29" i="4" l="1"/>
  <c r="A49" i="1"/>
  <c r="F69" i="12"/>
  <c r="F68" i="12"/>
  <c r="F67" i="12"/>
  <c r="F66" i="12"/>
  <c r="F65" i="12"/>
  <c r="F64" i="12"/>
  <c r="F63" i="12"/>
  <c r="F62" i="12"/>
  <c r="F61" i="12"/>
  <c r="F60" i="12"/>
  <c r="F59" i="12"/>
  <c r="F58" i="12"/>
  <c r="F57" i="12"/>
  <c r="F56" i="12"/>
  <c r="F55" i="12"/>
  <c r="F54" i="12"/>
  <c r="F53" i="12"/>
  <c r="F52" i="12"/>
  <c r="F51" i="12"/>
  <c r="F50" i="12"/>
  <c r="F49" i="12"/>
  <c r="F48" i="12"/>
  <c r="F47" i="12"/>
  <c r="F46" i="12"/>
  <c r="F45" i="12"/>
  <c r="F44" i="12"/>
  <c r="F43" i="12"/>
  <c r="F42" i="12"/>
  <c r="F41" i="12"/>
  <c r="F40" i="12"/>
  <c r="F39" i="12"/>
  <c r="F38" i="12"/>
  <c r="F37" i="12"/>
  <c r="F36" i="12"/>
  <c r="F35" i="12"/>
  <c r="F34" i="12"/>
  <c r="F33" i="12"/>
  <c r="F32" i="12"/>
  <c r="F31" i="12"/>
  <c r="F30" i="12"/>
  <c r="F29" i="12"/>
  <c r="F28" i="12"/>
  <c r="F27" i="12"/>
  <c r="F26" i="12"/>
  <c r="F25" i="12"/>
  <c r="F24" i="12"/>
  <c r="F23" i="12"/>
  <c r="F22" i="12"/>
  <c r="F21" i="12"/>
  <c r="F20" i="12"/>
  <c r="F70" i="12" s="1"/>
  <c r="C13" i="12"/>
  <c r="B13" i="12"/>
  <c r="A2" i="12"/>
  <c r="F1" i="12"/>
  <c r="F67" i="11"/>
  <c r="F28" i="11"/>
  <c r="F29" i="11"/>
  <c r="F30" i="11"/>
  <c r="F31" i="11"/>
  <c r="F32" i="11"/>
  <c r="F33" i="11"/>
  <c r="F34" i="11"/>
  <c r="F35" i="11"/>
  <c r="F36" i="11"/>
  <c r="F37" i="11"/>
  <c r="F38" i="11"/>
  <c r="F39" i="11"/>
  <c r="F40" i="11"/>
  <c r="F41" i="11"/>
  <c r="F42" i="11"/>
  <c r="F43" i="11"/>
  <c r="F44" i="11"/>
  <c r="F45" i="11"/>
  <c r="F46" i="11"/>
  <c r="F47" i="11"/>
  <c r="F48" i="11"/>
  <c r="F49" i="11"/>
  <c r="F50" i="11"/>
  <c r="F51" i="11"/>
  <c r="F52" i="11"/>
  <c r="F53" i="11"/>
  <c r="F54" i="11"/>
  <c r="F55" i="11"/>
  <c r="F56" i="11"/>
  <c r="F57" i="11"/>
  <c r="F58" i="11"/>
  <c r="F59" i="11"/>
  <c r="F60" i="11"/>
  <c r="F61" i="11"/>
  <c r="F62" i="11"/>
  <c r="F63" i="11"/>
  <c r="F64" i="11"/>
  <c r="F65" i="11"/>
  <c r="C13" i="11"/>
  <c r="B13" i="11"/>
  <c r="A2" i="11"/>
  <c r="G1" i="11"/>
  <c r="G3" i="3" a="1"/>
  <c r="F3" i="3" a="1"/>
  <c r="E3" i="3" a="1"/>
  <c r="C16" i="6"/>
  <c r="C82" i="6"/>
  <c r="F66" i="11" l="1"/>
  <c r="U10" i="3"/>
  <c r="U9" i="3"/>
  <c r="U8" i="3"/>
  <c r="U7" i="3"/>
  <c r="U6" i="3"/>
  <c r="U5" i="3"/>
  <c r="U4" i="3"/>
  <c r="U3" i="3"/>
  <c r="R10" i="3"/>
  <c r="R9" i="3"/>
  <c r="R8" i="3"/>
  <c r="R7" i="3"/>
  <c r="R6" i="3"/>
  <c r="R5" i="3"/>
  <c r="R4" i="3"/>
  <c r="R3" i="3"/>
  <c r="W2" i="3" l="1" a="1"/>
  <c r="V2" i="3" a="1"/>
  <c r="S2" i="3" a="1"/>
  <c r="T2" i="3" a="1"/>
  <c r="N3" i="3" a="1"/>
  <c r="M3" i="3" a="1"/>
  <c r="E21" i="6"/>
  <c r="D21" i="6"/>
  <c r="B13" i="4"/>
  <c r="B13" i="5"/>
  <c r="B13" i="6"/>
  <c r="B13" i="10"/>
  <c r="B13" i="8"/>
  <c r="C17" i="6" l="1"/>
  <c r="C13" i="10"/>
  <c r="A2" i="10"/>
  <c r="E1" i="10"/>
  <c r="C38" i="8"/>
  <c r="C13" i="8"/>
  <c r="A2" i="8"/>
  <c r="C1" i="8"/>
  <c r="E26" i="6"/>
  <c r="D26" i="6"/>
  <c r="A2" i="4" l="1"/>
  <c r="A2" i="5"/>
  <c r="A2" i="6"/>
  <c r="C1" i="4"/>
  <c r="C1" i="5"/>
  <c r="E1" i="6"/>
  <c r="L3" i="3" a="1"/>
  <c r="C13" i="4"/>
  <c r="C13" i="5"/>
  <c r="C13" i="6"/>
  <c r="A16" i="1"/>
  <c r="E32" i="6" l="1"/>
  <c r="E33" i="6"/>
  <c r="E31" i="6"/>
  <c r="E30" i="6"/>
  <c r="E29" i="6"/>
  <c r="E28" i="6"/>
  <c r="E27" i="6"/>
  <c r="D27" i="6"/>
  <c r="D25" i="6"/>
  <c r="D28" i="6"/>
  <c r="D29" i="6"/>
  <c r="D33" i="6"/>
  <c r="D32" i="6"/>
  <c r="D31" i="6"/>
  <c r="D30" i="6"/>
  <c r="D82" i="6"/>
  <c r="E82" i="6"/>
  <c r="D81" i="6"/>
  <c r="E81" i="6"/>
  <c r="D80" i="6"/>
  <c r="E25" i="6"/>
  <c r="E80" i="6"/>
  <c r="A17" i="1" l="1"/>
  <c r="A18" i="1" l="1"/>
  <c r="A19" i="1" s="1"/>
  <c r="A20" i="1" s="1"/>
  <c r="A21" i="1" s="1"/>
  <c r="A22" i="1" l="1"/>
  <c r="A23" i="1" l="1"/>
  <c r="A24" i="1" s="1"/>
  <c r="A27" i="1" s="1"/>
  <c r="A28" i="1" l="1"/>
  <c r="A29" i="1" s="1"/>
  <c r="A30" i="1" s="1"/>
  <c r="A31" i="1" s="1"/>
  <c r="A32" i="1" s="1"/>
  <c r="A33" i="1" s="1"/>
  <c r="A34" i="1" s="1"/>
  <c r="A35" i="1" s="1"/>
  <c r="A36" i="1" s="1"/>
  <c r="A37" i="1" s="1"/>
  <c r="A38" i="1" s="1"/>
  <c r="A50" i="1" l="1"/>
  <c r="A51" i="1" s="1"/>
  <c r="A52" i="1" s="1"/>
  <c r="A53" i="1" s="1"/>
  <c r="A54" i="1" s="1"/>
  <c r="A41" i="1"/>
  <c r="A42" i="1" s="1"/>
  <c r="A43" i="1" s="1"/>
  <c r="A44" i="1" s="1"/>
  <c r="A45" i="1" s="1"/>
  <c r="A46" i="1" s="1"/>
  <c r="A16" i="8" l="1"/>
  <c r="A17" i="8" s="1"/>
  <c r="A18" i="8" s="1"/>
  <c r="A19" i="8" l="1"/>
  <c r="A20" i="8" s="1"/>
  <c r="C21" i="6"/>
  <c r="A21" i="8" l="1"/>
  <c r="A22" i="8" s="1"/>
  <c r="A23" i="8" s="1"/>
  <c r="A26" i="8" s="1"/>
  <c r="A27" i="8" s="1"/>
  <c r="A28" i="8" s="1"/>
  <c r="A29" i="8" s="1"/>
  <c r="A30" i="8" s="1"/>
  <c r="A31" i="8" s="1"/>
  <c r="A32" i="8" s="1"/>
  <c r="A33" i="8" s="1"/>
  <c r="A34" i="8" s="1"/>
  <c r="A35" i="8" s="1"/>
  <c r="A36" i="8" s="1"/>
  <c r="A37" i="8" s="1"/>
  <c r="A38" i="8" s="1"/>
  <c r="A41" i="8" s="1"/>
  <c r="B21" i="6"/>
  <c r="B17" i="6"/>
  <c r="A42" i="8" l="1"/>
  <c r="A43" i="8" s="1"/>
  <c r="A44" i="8" s="1"/>
  <c r="A45" i="8" s="1"/>
  <c r="A46" i="8" s="1"/>
  <c r="A16" i="10" l="1"/>
  <c r="A17" i="10" l="1"/>
  <c r="A18" i="10" s="1"/>
  <c r="A19" i="10" s="1"/>
  <c r="A20" i="10" s="1"/>
  <c r="A21" i="10" s="1"/>
  <c r="A22" i="10" s="1"/>
  <c r="A25" i="10" s="1"/>
  <c r="A26" i="10" s="1"/>
  <c r="A27" i="10" s="1"/>
  <c r="A28" i="10" s="1"/>
  <c r="A29" i="10" s="1"/>
  <c r="A32" i="10" s="1"/>
  <c r="A33" i="10" s="1"/>
  <c r="A34" i="10" s="1"/>
  <c r="A35" i="10" l="1"/>
  <c r="A38" i="10" s="1"/>
  <c r="A63" i="10" s="1"/>
  <c r="A64" i="10" s="1"/>
  <c r="A65" i="10" s="1"/>
  <c r="A66" i="10" s="1"/>
  <c r="A67" i="10" s="1"/>
  <c r="A68" i="10" l="1"/>
  <c r="A69" i="10" s="1"/>
  <c r="A70" i="10" s="1"/>
  <c r="A71" i="10" s="1"/>
  <c r="A74" i="10" s="1"/>
  <c r="A75" i="10" s="1"/>
  <c r="A76" i="10" s="1"/>
  <c r="A77" i="10" s="1"/>
  <c r="A78" i="10" s="1"/>
  <c r="A79" i="10" s="1"/>
  <c r="A80" i="10" s="1"/>
  <c r="A81" i="10" s="1"/>
  <c r="A82" i="10" s="1"/>
  <c r="A83" i="10" s="1"/>
  <c r="A94" i="10" l="1"/>
  <c r="A95" i="10" s="1"/>
  <c r="A16" i="6" l="1"/>
  <c r="A17" i="6" s="1"/>
  <c r="A18" i="6" s="1"/>
  <c r="A21" i="6" s="1"/>
  <c r="B39" i="6" l="1"/>
  <c r="B49" i="6"/>
  <c r="B134" i="6"/>
  <c r="B122" i="6"/>
  <c r="B95" i="6"/>
  <c r="B77" i="6"/>
  <c r="B67" i="6"/>
  <c r="B54" i="6"/>
  <c r="B128" i="6"/>
  <c r="B116" i="6"/>
  <c r="B107" i="6"/>
  <c r="B101" i="6"/>
  <c r="B89" i="6"/>
  <c r="B72" i="6"/>
  <c r="B62" i="6"/>
  <c r="B44" i="6"/>
  <c r="A22" i="6"/>
  <c r="A25" i="6" s="1"/>
  <c r="A26" i="6" s="1"/>
  <c r="A27" i="6" s="1"/>
  <c r="A28" i="6" s="1"/>
  <c r="A29" i="6" s="1"/>
  <c r="A30" i="6" s="1"/>
  <c r="A31" i="6" s="1"/>
  <c r="A32" i="6" s="1"/>
  <c r="A33" i="6" s="1"/>
  <c r="B56" i="6" s="1"/>
  <c r="A34" i="6" l="1"/>
  <c r="A36" i="6" l="1"/>
  <c r="A37" i="6" s="1"/>
  <c r="A38" i="6" s="1"/>
  <c r="A39" i="6" s="1"/>
  <c r="A41" i="6" s="1"/>
  <c r="A42" i="6" s="1"/>
  <c r="A43" i="6" s="1"/>
  <c r="A44" i="6" s="1"/>
  <c r="A46" i="6" s="1"/>
  <c r="A47" i="6" s="1"/>
  <c r="A48" i="6" s="1"/>
  <c r="A49" i="6" s="1"/>
  <c r="A51" i="6" s="1"/>
  <c r="A52" i="6" s="1"/>
  <c r="A53" i="6" s="1"/>
  <c r="A54" i="6" s="1"/>
  <c r="A56" i="6" s="1"/>
  <c r="A57" i="6" s="1"/>
  <c r="A59" i="6" s="1"/>
  <c r="A60" i="6" s="1"/>
  <c r="A61" i="6" s="1"/>
  <c r="A62" i="6" s="1"/>
  <c r="A64" i="6" s="1"/>
  <c r="A65" i="6" s="1"/>
  <c r="A66" i="6" s="1"/>
  <c r="A67" i="6" s="1"/>
  <c r="A69" i="6" s="1"/>
  <c r="A70" i="6" s="1"/>
  <c r="A71" i="6" s="1"/>
  <c r="A72" i="6" s="1"/>
  <c r="A74" i="6" s="1"/>
  <c r="A75" i="6" s="1"/>
  <c r="A76" i="6" s="1"/>
  <c r="A77" i="6" s="1"/>
  <c r="A80" i="6" s="1"/>
  <c r="A81" i="6" s="1"/>
  <c r="A82" i="6" s="1"/>
  <c r="B109" i="6" s="1"/>
  <c r="A83" i="6" l="1"/>
  <c r="A85" i="6" l="1"/>
  <c r="A86" i="6" s="1"/>
  <c r="A87" i="6" s="1"/>
  <c r="A88" i="6" s="1"/>
  <c r="A89" i="6" s="1"/>
  <c r="A91" i="6" s="1"/>
  <c r="A92" i="6" s="1"/>
  <c r="A93" i="6" s="1"/>
  <c r="A94" i="6" s="1"/>
  <c r="A95" i="6" s="1"/>
  <c r="A97" i="6" s="1"/>
  <c r="A98" i="6" s="1"/>
  <c r="A99" i="6" s="1"/>
  <c r="A100" i="6" s="1"/>
  <c r="A101" i="6" s="1"/>
  <c r="A103" i="6" s="1"/>
  <c r="A104" i="6" s="1"/>
  <c r="A105" i="6" s="1"/>
  <c r="A106" i="6" s="1"/>
  <c r="A107" i="6" s="1"/>
  <c r="A109" i="6" s="1"/>
  <c r="A110" i="6" s="1"/>
  <c r="A112" i="6" s="1"/>
  <c r="A113" i="6" s="1"/>
  <c r="A114" i="6" s="1"/>
  <c r="A115" i="6" s="1"/>
  <c r="A116" i="6" s="1"/>
  <c r="A118" i="6" s="1"/>
  <c r="A119" i="6" s="1"/>
  <c r="A120" i="6" s="1"/>
  <c r="A121" i="6" s="1"/>
  <c r="A122" i="6" s="1"/>
  <c r="A124" i="6" s="1"/>
  <c r="A125" i="6" s="1"/>
  <c r="A126" i="6" s="1"/>
  <c r="A127" i="6" s="1"/>
  <c r="A128" i="6" s="1"/>
  <c r="A130" i="6" s="1"/>
  <c r="A131" i="6" s="1"/>
  <c r="A132" i="6" s="1"/>
  <c r="A133" i="6" s="1"/>
  <c r="A134" i="6" s="1"/>
  <c r="A16" i="5" l="1"/>
  <c r="A17" i="5" s="1"/>
  <c r="A18" i="5" s="1"/>
  <c r="A19" i="5" s="1"/>
  <c r="A20" i="5" s="1"/>
  <c r="A21" i="5" s="1"/>
  <c r="A22" i="5" s="1"/>
  <c r="A23" i="5" s="1"/>
  <c r="A24" i="5" s="1"/>
  <c r="A27" i="5" s="1"/>
  <c r="A28" i="5" s="1"/>
  <c r="A29" i="5" s="1"/>
  <c r="A30" i="5" s="1"/>
  <c r="A31" i="5" s="1"/>
  <c r="A32" i="5" s="1"/>
  <c r="A33" i="5" s="1"/>
  <c r="A34" i="5" s="1"/>
  <c r="A35" i="5" s="1"/>
  <c r="A38" i="5" s="1"/>
  <c r="A39" i="5" s="1"/>
  <c r="A40" i="5" s="1"/>
  <c r="A41" i="5" s="1"/>
  <c r="A42" i="5" s="1"/>
  <c r="A43" i="5" s="1"/>
  <c r="A44" i="5" s="1"/>
  <c r="A45" i="5" s="1"/>
  <c r="A46" i="5" s="1"/>
  <c r="A49" i="5" s="1"/>
  <c r="A50" i="5" s="1"/>
  <c r="A51" i="5" s="1"/>
  <c r="A52" i="5" s="1"/>
  <c r="A53" i="5" s="1"/>
  <c r="A54" i="5" s="1"/>
  <c r="A55" i="5" s="1"/>
  <c r="A56" i="5" s="1"/>
  <c r="A57" i="5" s="1"/>
  <c r="A60" i="5" s="1"/>
  <c r="A61" i="5" s="1"/>
  <c r="A62" i="5" s="1"/>
  <c r="A63" i="5" s="1"/>
  <c r="A64" i="5" s="1"/>
  <c r="A65" i="5" s="1"/>
  <c r="A66" i="5" s="1"/>
  <c r="A67" i="5" s="1"/>
  <c r="A68" i="5" s="1"/>
  <c r="A71" i="5" s="1"/>
  <c r="A72" i="5" s="1"/>
  <c r="A73" i="5" s="1"/>
  <c r="A74" i="5" s="1"/>
  <c r="A75" i="5" s="1"/>
  <c r="A76" i="5" s="1"/>
  <c r="A77" i="5" s="1"/>
  <c r="A78" i="5" s="1"/>
  <c r="A79" i="5" s="1"/>
  <c r="A82" i="5" s="1"/>
  <c r="A83" i="5" s="1"/>
  <c r="A84" i="5" s="1"/>
  <c r="A85" i="5" s="1"/>
  <c r="A86" i="5" s="1"/>
  <c r="A87" i="5" s="1"/>
  <c r="A88" i="5" s="1"/>
  <c r="A89" i="5" s="1"/>
  <c r="A90" i="5" s="1"/>
  <c r="A93" i="5" s="1"/>
  <c r="A94" i="5" s="1"/>
  <c r="A95" i="5" s="1"/>
  <c r="A96" i="5" s="1"/>
  <c r="A97" i="5" s="1"/>
  <c r="A98" i="5" s="1"/>
  <c r="A99" i="5" s="1"/>
  <c r="A100" i="5" s="1"/>
  <c r="A101" i="5" s="1"/>
  <c r="A104" i="5" s="1"/>
  <c r="A105" i="5" s="1"/>
  <c r="A106" i="5" s="1"/>
  <c r="A107" i="5" s="1"/>
  <c r="A108" i="5" s="1"/>
  <c r="A109" i="5" s="1"/>
  <c r="A110" i="5" s="1"/>
  <c r="A111" i="5" s="1"/>
  <c r="A112" i="5" s="1"/>
  <c r="A115" i="5" s="1"/>
  <c r="A116" i="5" s="1"/>
  <c r="A117" i="5" s="1"/>
  <c r="A118" i="5" s="1"/>
  <c r="A119" i="5" s="1"/>
  <c r="A120" i="5" s="1"/>
  <c r="A121" i="5" s="1"/>
  <c r="A122" i="5" s="1"/>
  <c r="A123" i="5" s="1"/>
  <c r="A16" i="11" l="1"/>
  <c r="A66" i="11" l="1"/>
  <c r="A67" i="11" s="1"/>
  <c r="A16" i="12"/>
  <c r="A17" i="12" l="1"/>
  <c r="B70" i="12" s="1"/>
  <c r="A20" i="12" l="1"/>
  <c r="A70" i="12" s="1"/>
  <c r="A16" i="4" l="1"/>
  <c r="A17" i="4" s="1"/>
  <c r="A18" i="4" s="1"/>
  <c r="A19" i="4" s="1"/>
  <c r="A20" i="4" s="1"/>
  <c r="A21" i="4" s="1"/>
  <c r="A22" i="4" s="1"/>
  <c r="A23" i="4" l="1"/>
  <c r="A24" i="4" s="1"/>
  <c r="A25" i="4" s="1"/>
  <c r="A26" i="4" s="1"/>
  <c r="A27" i="4" s="1"/>
  <c r="A28" i="4" s="1"/>
  <c r="A29" i="4" s="1"/>
  <c r="A32" i="4" s="1"/>
  <c r="A33" i="4"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<sst xmlns="http://schemas.openxmlformats.org/spreadsheetml/2006/main" count="8026" uniqueCount="3766">
  <si>
    <t>LLT(e) RFP Proposal Workbook</t>
  </si>
  <si>
    <t>Proponent Information Worksheet</t>
  </si>
  <si>
    <t>Instructions:</t>
  </si>
  <si>
    <r>
      <t xml:space="preserve">(i) All green fields should be completed. If an </t>
    </r>
    <r>
      <rPr>
        <i/>
        <sz val="11"/>
        <rFont val="Aptos Narrow"/>
        <family val="2"/>
        <scheme val="minor"/>
      </rPr>
      <t>&lt;if applicable&gt; item</t>
    </r>
    <r>
      <rPr>
        <sz val="11"/>
        <rFont val="Aptos Narrow"/>
        <family val="2"/>
        <scheme val="minor"/>
      </rPr>
      <t xml:space="preserve"> is not applicable, please indicate "Not Applicable" in the associated field. If an </t>
    </r>
    <r>
      <rPr>
        <i/>
        <sz val="11"/>
        <rFont val="Aptos Narrow"/>
        <family val="2"/>
        <scheme val="minor"/>
      </rPr>
      <t>&lt;if applicable&gt;</t>
    </r>
    <r>
      <rPr>
        <sz val="11"/>
        <rFont val="Aptos Narrow"/>
        <family val="2"/>
        <scheme val="minor"/>
      </rPr>
      <t xml:space="preserve"> dropdown list item is not applicable, no selection is required.</t>
    </r>
  </si>
  <si>
    <t>(ii) Proponents are encouraged to complete items in order as some items may depend on inputs from earlier items.</t>
  </si>
  <si>
    <t>(iii) Where numeric values are instructed to be to 2 decimal places, values will be rounded to 2 decimal places.</t>
  </si>
  <si>
    <t>(iv) White fields will be populated automatically to reflect calculations or match inputs from fields elsewhere in the Proposal Workbook.</t>
  </si>
  <si>
    <t>(v) Red cells flag potential input errors (e.g., missing dropdown selection, inconsistent information)</t>
  </si>
  <si>
    <t>Item</t>
  </si>
  <si>
    <t>Unique Project ID</t>
  </si>
  <si>
    <t xml:space="preserve">LLT Energy Project Unique Project ID: </t>
  </si>
  <si>
    <t>Proponent Information</t>
  </si>
  <si>
    <t>Legal name of Proponent:</t>
  </si>
  <si>
    <t>Proponent entity type (e.g. corporation, limited partnership):</t>
  </si>
  <si>
    <t>&lt;select one&gt;</t>
  </si>
  <si>
    <t>Proponent entity type if "other":</t>
  </si>
  <si>
    <t>Proponent is formed/incorporated under the laws of [enter jurisdiction]:</t>
  </si>
  <si>
    <t>Name of general partner if limited partnership:</t>
  </si>
  <si>
    <t>General partner is formed/incorporated under the laws of [enter jurisdiction]:</t>
  </si>
  <si>
    <r>
      <t xml:space="preserve">List of legal name(s) of Person(s) that Control the Proponent and Person(s) that the Proponent Controls (if a company is a publicly traded company, include the name of the exchange): </t>
    </r>
    <r>
      <rPr>
        <i/>
        <sz val="11"/>
        <rFont val="Aptos Narrow"/>
        <family val="2"/>
        <scheme val="minor"/>
      </rPr>
      <t>&lt;if applicable&gt;</t>
    </r>
  </si>
  <si>
    <r>
      <t xml:space="preserve">Legal name of Proponent's Ultimate Controlling Parent(s):  </t>
    </r>
    <r>
      <rPr>
        <i/>
        <sz val="11"/>
        <rFont val="Aptos Narrow"/>
        <family val="2"/>
        <scheme val="minor"/>
      </rPr>
      <t>&lt;if applicable&gt;</t>
    </r>
  </si>
  <si>
    <t>Are the securities of the Proponent or any Control Group Member of the Proponent listed on any public exchange:</t>
  </si>
  <si>
    <t>Contact Information</t>
  </si>
  <si>
    <t>Primary Contact name:</t>
  </si>
  <si>
    <t>Primary Contact title:</t>
  </si>
  <si>
    <t>Primary Contact mailing address:</t>
  </si>
  <si>
    <t>Primary Contact phone number:</t>
  </si>
  <si>
    <t>Primary Contact email address:</t>
  </si>
  <si>
    <t>Secondary Contact name:</t>
  </si>
  <si>
    <t>Secondary Contact title:</t>
  </si>
  <si>
    <t>Secondary Contact mailing address:</t>
  </si>
  <si>
    <t>Secondary Contact phone number:</t>
  </si>
  <si>
    <t>Secondary Contact email address:</t>
  </si>
  <si>
    <t>Proponent mailing address for notices:</t>
  </si>
  <si>
    <r>
      <t xml:space="preserve">Additional Proponent email address for notices: </t>
    </r>
    <r>
      <rPr>
        <i/>
        <sz val="11"/>
        <rFont val="Aptos Narrow"/>
        <family val="2"/>
        <scheme val="minor"/>
      </rPr>
      <t>&lt;if applicable&gt;</t>
    </r>
  </si>
  <si>
    <t>Proponent Public Contact Details (pursuant to Section 3.11 under the LLT(e) RFP)</t>
  </si>
  <si>
    <t>Proponent general email address:</t>
  </si>
  <si>
    <t>Proponent general phone number:</t>
  </si>
  <si>
    <t>Proponent general mailing address:</t>
  </si>
  <si>
    <t>Proponent public relations contact(s):</t>
  </si>
  <si>
    <r>
      <t xml:space="preserve">Proponent/LLT Energy Project website link: </t>
    </r>
    <r>
      <rPr>
        <i/>
        <sz val="11"/>
        <rFont val="Aptos Narrow"/>
        <family val="2"/>
        <scheme val="minor"/>
      </rPr>
      <t>&lt;if available&gt;</t>
    </r>
  </si>
  <si>
    <r>
      <t xml:space="preserve">Corporate or branding affiliation: </t>
    </r>
    <r>
      <rPr>
        <i/>
        <sz val="11"/>
        <rFont val="Aptos Narrow"/>
        <family val="2"/>
        <scheme val="minor"/>
      </rPr>
      <t>&lt;if applicable&gt;</t>
    </r>
  </si>
  <si>
    <t>Proponent Payment Account Information (information for Section 5.5 of the LLT(e) Contract)</t>
  </si>
  <si>
    <t>Account Name:</t>
  </si>
  <si>
    <t>Swift Code:</t>
  </si>
  <si>
    <t>Bank Number:</t>
  </si>
  <si>
    <t>Transit Number:</t>
  </si>
  <si>
    <t>Account Number:</t>
  </si>
  <si>
    <t>Proponent's HST Registration Number:</t>
  </si>
  <si>
    <t>Project Information Worksheet</t>
  </si>
  <si>
    <r>
      <t xml:space="preserve">(v) Red cells flag potential input errors </t>
    </r>
    <r>
      <rPr>
        <sz val="11"/>
        <color theme="1"/>
        <rFont val="Aptos Narrow"/>
        <family val="2"/>
        <scheme val="minor"/>
      </rPr>
      <t>(e.g., missing dropdown selection, inconsistent information)</t>
    </r>
  </si>
  <si>
    <t>LLT Energy Project Information</t>
  </si>
  <si>
    <t>LLT Energy Project name:</t>
  </si>
  <si>
    <t>LLT Energy Project energy source type:</t>
  </si>
  <si>
    <t>Hydroelectric waterpower</t>
  </si>
  <si>
    <t>LLT Energy Project technology type:</t>
  </si>
  <si>
    <t>LLT Energy Project technology type if "other":</t>
  </si>
  <si>
    <t>Proposal/Primary Proposal PQ Nameplate Capacity (MW) (value to 2 decimal places):</t>
  </si>
  <si>
    <t>The Proponent is proposing Proposal PQ Alternate(s) as part of the Prescribed Form: Economic Bid Statement (Energy):</t>
  </si>
  <si>
    <r>
      <t xml:space="preserve">Proposal PQ Alternate 1 Nameplate Capacity (MW) (value to 2 decimal places): </t>
    </r>
    <r>
      <rPr>
        <i/>
        <sz val="11"/>
        <rFont val="Aptos Narrow"/>
        <family val="2"/>
        <scheme val="minor"/>
      </rPr>
      <t>&lt;provide if proposing at least 1 Proposal PQ Alternate as part of the Prescribed Form: Economic Bid Statement (Energy)&gt;</t>
    </r>
  </si>
  <si>
    <r>
      <t xml:space="preserve">Proposal PQ Alternate 2 Nameplate Capacity (MW) (value to 2 decimal places): </t>
    </r>
    <r>
      <rPr>
        <i/>
        <sz val="11"/>
        <rFont val="Aptos Narrow"/>
        <family val="2"/>
        <scheme val="minor"/>
      </rPr>
      <t>&lt;provide if proposing 2 Proposal PQ Alternates as part of the Prescribed Form: Economic Bid Statement (Energy)&gt;</t>
    </r>
  </si>
  <si>
    <t>LLT Energy Project Production Information</t>
  </si>
  <si>
    <t>January Imputed Production Factor (%) (value to 2 decimal places as a percentage):</t>
  </si>
  <si>
    <t>February Imputed Production Factor (%) (value to 2 decimal places as a percentage):</t>
  </si>
  <si>
    <t>March Imputed Production Factor (%) (value to 2 decimal places as a percentage):</t>
  </si>
  <si>
    <t>April Imputed Production Factor (%) (value to 2 decimal places as a percentage):</t>
  </si>
  <si>
    <t>May Imputed Production Factor (%) (value to 2 decimal places as a percentage):</t>
  </si>
  <si>
    <t>June Imputed Production Factor (%) (value to 2 decimal places as a percentage):</t>
  </si>
  <si>
    <t>July Imputed Production Factor (%) (value to 2 decimal places as a percentage):</t>
  </si>
  <si>
    <t>August Imputed Production Factor (%) (value to 2 decimal places as a percentage):</t>
  </si>
  <si>
    <t>September Imputed Production Factor (%) (value to 2 decimal places as a percentage):</t>
  </si>
  <si>
    <t>October Imputed Production Factor (%) (value to 2 decimal places as a percentage):</t>
  </si>
  <si>
    <t>November Imputed Production Factor (%) (value to 2 decimal places as a percentage):</t>
  </si>
  <si>
    <t>December Imputed Production Factor (%) (value to 2 decimal places as a percentage):</t>
  </si>
  <si>
    <r>
      <t xml:space="preserve">Average Annual Imputed Production Factor (%) (simple average of Monthly Imputed Production Factors above </t>
    </r>
    <r>
      <rPr>
        <sz val="11"/>
        <rFont val="Aptos Narrow"/>
        <family val="2"/>
        <scheme val="minor"/>
      </rPr>
      <t>to 2 decimal places as a percentage</t>
    </r>
    <r>
      <rPr>
        <sz val="11"/>
        <color theme="1"/>
        <rFont val="Aptos Narrow"/>
        <family val="2"/>
        <scheme val="minor"/>
      </rPr>
      <t>):</t>
    </r>
  </si>
  <si>
    <t>Detailed Description of Facility (information for Exhibit A of the LLT(e) Contract)</t>
  </si>
  <si>
    <t>Overview of Facility (provide a brief summary of the LLT Energy Project):</t>
  </si>
  <si>
    <t>Site Description (include details such as size of the project site, zoning of land, relevant usage and physical properties of the site and name of the municipality/county):</t>
  </si>
  <si>
    <t>Facility Design (provide a high level design overview):</t>
  </si>
  <si>
    <t>Major equipment (e.g., generators, transformers, battery units, turbines, etc.) (description of manufacturer ratings of specified major equipment should be consistent with the stated LLT Energy Project Nameplate Capacity):</t>
  </si>
  <si>
    <t>List of Environmental Approvals and Permits, and Status (including, but not limited to relevant municipal, provincial, federal, conservation authority and other approvals and permits), including a description of the Facility’s treatment under the Ontario Ministry of the Environment’s “Guide to Environmental Assessment Requirements for Electricity Projects”:</t>
  </si>
  <si>
    <t>Electrical Interconnection (confirm type of connection, relative location of the connection on the project site and any work required to connect the Facility):</t>
  </si>
  <si>
    <t>Project Site Information Worksheet</t>
  </si>
  <si>
    <t>General Project Site Information</t>
  </si>
  <si>
    <t xml:space="preserve">Project Site address [Address (including street number, street name, etc.), description of Indigenous Lands as defined in the LLT(e) RFP, and/or other applicable Project Site address information]: </t>
  </si>
  <si>
    <t>Census division location of the Project Site:</t>
  </si>
  <si>
    <r>
      <t xml:space="preserve">City/town of the Project Site (closest city/town):
</t>
    </r>
    <r>
      <rPr>
        <i/>
        <sz val="11"/>
        <rFont val="Aptos Narrow"/>
        <family val="2"/>
        <scheme val="minor"/>
      </rPr>
      <t>&lt;Census division location must be selected first&gt;</t>
    </r>
  </si>
  <si>
    <r>
      <t xml:space="preserve">Postal code of Project Site (closest postal code):
</t>
    </r>
    <r>
      <rPr>
        <i/>
        <sz val="11"/>
        <rFont val="Aptos Narrow"/>
        <family val="2"/>
        <scheme val="minor"/>
      </rPr>
      <t>&lt;City/town must be selected first&gt;</t>
    </r>
  </si>
  <si>
    <t xml:space="preserve">Where only the 3 character forward sortation area (FSA) of the postal code is listed, provide the last 3 characters of the postal code: </t>
  </si>
  <si>
    <r>
      <t xml:space="preserve">GPS Latitude coordinate of the Project Site (e.g. ##.######):
</t>
    </r>
    <r>
      <rPr>
        <i/>
        <sz val="11"/>
        <color theme="1"/>
        <rFont val="Aptos Narrow"/>
        <family val="2"/>
        <scheme val="minor"/>
      </rPr>
      <t>&lt;GPS coordinates should be provided in decimal degrees&gt;</t>
    </r>
  </si>
  <si>
    <r>
      <t xml:space="preserve">GPS Longitude coordinate of the Project Site (e.g. -##.######):
</t>
    </r>
    <r>
      <rPr>
        <i/>
        <sz val="11"/>
        <color theme="1"/>
        <rFont val="Aptos Narrow"/>
        <family val="2"/>
        <scheme val="minor"/>
      </rPr>
      <t>&lt;GPS coordinates should be provided in decimal degrees&gt;</t>
    </r>
  </si>
  <si>
    <t>Project Site - Provincial Crown Land Project Information</t>
  </si>
  <si>
    <t>The LLT Energy Project is a Provincial Crown Land Project:</t>
  </si>
  <si>
    <r>
      <t xml:space="preserve">Public Land Site Report number: </t>
    </r>
    <r>
      <rPr>
        <i/>
        <sz val="11"/>
        <rFont val="Aptos Narrow"/>
        <family val="2"/>
        <scheme val="minor"/>
      </rPr>
      <t>&lt;if the LLT Energy Project is a Provincial Crown Land Project&gt;</t>
    </r>
  </si>
  <si>
    <r>
      <t xml:space="preserve">Provincial Crown Land site description (should be consistent with the Public Land Site Report Form): </t>
    </r>
    <r>
      <rPr>
        <i/>
        <sz val="11"/>
        <rFont val="Aptos Narrow"/>
        <family val="2"/>
        <scheme val="minor"/>
      </rPr>
      <t>&lt;if the LLT Energy Project is a Provincial Crown Land Project&gt;</t>
    </r>
  </si>
  <si>
    <r>
      <t xml:space="preserve">The Proponent is the Applicant of Record for the proposed Project Site: </t>
    </r>
    <r>
      <rPr>
        <i/>
        <sz val="11"/>
        <rFont val="Aptos Narrow"/>
        <family val="2"/>
        <scheme val="minor"/>
      </rPr>
      <t>&lt;if the LLT Energy Project is a Provincial Crown Land Project&gt;</t>
    </r>
  </si>
  <si>
    <r>
      <t xml:space="preserve">Applicant of Record ID #: </t>
    </r>
    <r>
      <rPr>
        <i/>
        <sz val="11"/>
        <rFont val="Aptos Narrow"/>
        <family val="2"/>
        <scheme val="minor"/>
      </rPr>
      <t>&lt;if the Proponent is the Applicant of Record for the proposed Project Site&gt;</t>
    </r>
  </si>
  <si>
    <t>Project Site - Federal Crown Land Project Information</t>
  </si>
  <si>
    <t>The LLT Energy Project is a Federal Crown Land Project:</t>
  </si>
  <si>
    <r>
      <t xml:space="preserve">Does the Federal Crown Land Project include Federal Crown Land that is subject to a Survey Permit or Priority Permit: </t>
    </r>
    <r>
      <rPr>
        <i/>
        <sz val="11"/>
        <rFont val="Aptos Narrow"/>
        <family val="2"/>
        <scheme val="minor"/>
      </rPr>
      <t>&lt;if the LLT Energy Project is a Federal Crown Land Project&gt;</t>
    </r>
  </si>
  <si>
    <r>
      <t xml:space="preserve">Federal Crown Land site description (should be consistent with the Survey Permit or Priority Permit as applicable): </t>
    </r>
    <r>
      <rPr>
        <i/>
        <sz val="11"/>
        <rFont val="Aptos Narrow"/>
        <family val="2"/>
        <scheme val="minor"/>
      </rPr>
      <t>&lt;if the LLT Energy Project is a Federal Crown Land Project subject to a Survey Permit or Priority Permit&gt;</t>
    </r>
  </si>
  <si>
    <r>
      <t xml:space="preserve">Does the Federal Crown Land Project include Federal Crown Land that is </t>
    </r>
    <r>
      <rPr>
        <b/>
        <u/>
        <sz val="11"/>
        <rFont val="Aptos Narrow"/>
        <family val="2"/>
        <scheme val="minor"/>
      </rPr>
      <t>not</t>
    </r>
    <r>
      <rPr>
        <sz val="11"/>
        <rFont val="Aptos Narrow"/>
        <family val="2"/>
        <scheme val="minor"/>
      </rPr>
      <t xml:space="preserve"> subject to a Survey Permit or Priority Permit: </t>
    </r>
    <r>
      <rPr>
        <i/>
        <sz val="11"/>
        <rFont val="Aptos Narrow"/>
        <family val="2"/>
        <scheme val="minor"/>
      </rPr>
      <t>&lt;if the LLT Energy Project is a Federal Crown Land Project&gt;</t>
    </r>
  </si>
  <si>
    <t>Project Site - Property Description</t>
  </si>
  <si>
    <t>Property (PIN or Property description)</t>
  </si>
  <si>
    <t>Name(s) of the Property Owner(s)</t>
  </si>
  <si>
    <t>Type of lands Property is located on</t>
  </si>
  <si>
    <r>
      <t xml:space="preserve">List of Properties located on Indigenous Lands, Municipal Lands, Unincorporated Territory, and/or Federal Crown Lands that are not subject to a Survey Permit or Priority Permit that are included in the Project Site: </t>
    </r>
    <r>
      <rPr>
        <i/>
        <sz val="11"/>
        <rFont val="Aptos Narrow"/>
        <family val="2"/>
        <scheme val="minor"/>
      </rPr>
      <t>&lt;if the Project Site is located on Indigenous Lands, Municipal Lands, Unincorporated Territory, and/or Federal Crown Lands that are not subject to a Survey Permit or Priority Permit&gt;</t>
    </r>
    <r>
      <rPr>
        <sz val="11"/>
        <rFont val="Aptos Narrow"/>
        <family val="2"/>
        <scheme val="minor"/>
      </rPr>
      <t xml:space="preserve">
</t>
    </r>
    <r>
      <rPr>
        <i/>
        <sz val="11"/>
        <rFont val="Aptos Narrow"/>
        <family val="2"/>
        <scheme val="minor"/>
      </rPr>
      <t>&lt;Each row must contain information for a single Property&gt;
&lt;For the Property column, input the Property Identification Number (PIN). If PIN is not available use legal description by lot and/or parcel number or similar legal description or by other appropriate description using metes and bounds or GPS coordinates&gt;</t>
    </r>
    <r>
      <rPr>
        <sz val="11"/>
        <rFont val="Aptos Narrow"/>
        <family val="2"/>
        <scheme val="minor"/>
      </rPr>
      <t xml:space="preserve">
</t>
    </r>
    <r>
      <rPr>
        <i/>
        <sz val="11"/>
        <rFont val="Aptos Narrow"/>
        <family val="2"/>
        <scheme val="minor"/>
      </rPr>
      <t>&lt;If there are not enough rows to list all of Properties on Indigenous Lands, Municipal Lands, Unincorporated Territory, and/or Federal Crown Lands that are not subject to a Survey Permit or Priority Permit that make up the Project Site, please indicate in one of the rows that the list of Properties is continued in a separate attachment. The separate attachment should be in a similar excel format and contain the same information as this section of the Proposal Workbook&gt;</t>
    </r>
  </si>
  <si>
    <t>Project Site - Indigenous Lands Information</t>
  </si>
  <si>
    <t>The Project Site is proposed to be located in whole or in part on Indigenous Lands:</t>
  </si>
  <si>
    <r>
      <t xml:space="preserve">Indigenous Community 1 - Name of the Indigenous Community with authority over the Indigenous Lands: </t>
    </r>
    <r>
      <rPr>
        <i/>
        <sz val="11"/>
        <color theme="1"/>
        <rFont val="Aptos Narrow"/>
        <family val="2"/>
        <scheme val="minor"/>
      </rPr>
      <t>&lt;applicable if the Project Site is located on Indigenous Lands&gt;</t>
    </r>
  </si>
  <si>
    <r>
      <t xml:space="preserve">Indigenous Community 1 - Form of Indigenous Support Confirmation: </t>
    </r>
    <r>
      <rPr>
        <i/>
        <sz val="11"/>
        <color theme="1"/>
        <rFont val="Aptos Narrow"/>
        <family val="2"/>
        <scheme val="minor"/>
      </rPr>
      <t>&lt;applicable if the Project Site is located on Indigenous Lands&gt;</t>
    </r>
  </si>
  <si>
    <r>
      <t xml:space="preserve">Indigenous Community 2 - Name of the Indigenous Community with authority over the Indigenous Lands: </t>
    </r>
    <r>
      <rPr>
        <i/>
        <sz val="11"/>
        <color theme="1"/>
        <rFont val="Aptos Narrow"/>
        <family val="2"/>
        <scheme val="minor"/>
      </rPr>
      <t>&lt;applicable if the Project Site is located on Indigenous Lands of more than 1 Indigenous Community&gt;</t>
    </r>
  </si>
  <si>
    <r>
      <t>Indigenous Community 2 - Form of Indigenous Support Confirmation:</t>
    </r>
    <r>
      <rPr>
        <i/>
        <sz val="11"/>
        <color theme="1"/>
        <rFont val="Aptos Narrow"/>
        <family val="2"/>
        <scheme val="minor"/>
      </rPr>
      <t xml:space="preserve"> &lt;applicable if the Project Site is located on Indigenous Lands of more than 1 Indigenous Community&gt;</t>
    </r>
  </si>
  <si>
    <r>
      <t xml:space="preserve">Indigenous Community 3 - Name of the Indigenous Community with authority over the Indigenous Lands: </t>
    </r>
    <r>
      <rPr>
        <i/>
        <sz val="11"/>
        <color theme="1"/>
        <rFont val="Aptos Narrow"/>
        <family val="2"/>
        <scheme val="minor"/>
      </rPr>
      <t>&lt;applicable if the Project Site is located on Indigenous Lands of more than 2 Indigenous Communities&gt;</t>
    </r>
  </si>
  <si>
    <r>
      <t>Indigenous Community 3 - Form of Indigenous Support Confirmation:</t>
    </r>
    <r>
      <rPr>
        <i/>
        <sz val="11"/>
        <color theme="1"/>
        <rFont val="Aptos Narrow"/>
        <family val="2"/>
        <scheme val="minor"/>
      </rPr>
      <t xml:space="preserve"> &lt;applicable if the Project Site is located on Indigenous Lands of more than 2 Indigenous Communities&gt;</t>
    </r>
  </si>
  <si>
    <r>
      <t xml:space="preserve">Indigenous Community 4 - Name of the Indigenous Community with authority over the Indigenous Lands: </t>
    </r>
    <r>
      <rPr>
        <i/>
        <sz val="11"/>
        <color theme="1"/>
        <rFont val="Aptos Narrow"/>
        <family val="2"/>
        <scheme val="minor"/>
      </rPr>
      <t>&lt;applicable if the Project Site is located on Indigenous Lands of more than 3 Indigenous Communities&gt;</t>
    </r>
  </si>
  <si>
    <r>
      <t>Indigenous Community 4 - Form of Indigenous Support Confirmation:</t>
    </r>
    <r>
      <rPr>
        <i/>
        <sz val="11"/>
        <color theme="1"/>
        <rFont val="Aptos Narrow"/>
        <family val="2"/>
        <scheme val="minor"/>
      </rPr>
      <t xml:space="preserve"> &lt;applicable if the Project Site is located on Indigenous Lands of more than 3 Indigenous Communities&gt;</t>
    </r>
  </si>
  <si>
    <t>Project Site - Municipal Lands Information</t>
  </si>
  <si>
    <t>The Project Site is proposed to be located in whole or in part on Municipal Lands:</t>
  </si>
  <si>
    <t>Municipality 1 - Name of municipality with authority over any part of the Project Site: &lt;applicable if the Project Site is located on Municipal Lands&gt;</t>
  </si>
  <si>
    <t>Municipality 1 - Name of municipality with authority over any part of the Project Site if "other": &lt;applicable if "other" selected for the above dropdown selection&gt;</t>
  </si>
  <si>
    <r>
      <t xml:space="preserve">Municipality 1 - Are any of the Properties included the Project Site, that are located on Municipal Lands under the jurisdiction of Municipality 1, designated as Prime Agricultural Areas in the municipality's Official Plan: </t>
    </r>
    <r>
      <rPr>
        <i/>
        <sz val="11"/>
        <rFont val="Aptos Narrow"/>
        <family val="2"/>
        <scheme val="minor"/>
      </rPr>
      <t>&lt;applicable if the Project Site is located on Municipal Lands&gt;</t>
    </r>
  </si>
  <si>
    <r>
      <t xml:space="preserve">Municipality 1 - Form of Municipal Support Confirmation: </t>
    </r>
    <r>
      <rPr>
        <i/>
        <sz val="11"/>
        <rFont val="Aptos Narrow"/>
        <family val="2"/>
        <scheme val="minor"/>
      </rPr>
      <t>&lt;applicable if the Project Site is located on Municipal Lands&gt;</t>
    </r>
  </si>
  <si>
    <t>Municipality 2 - Name of municipality with authority over any part of the Project Site: &lt;applicable if the Project Site is located on Municipal Lands of more than 1 municipality&gt;</t>
  </si>
  <si>
    <t>Municipality 2 - Name of municipality with authority over any part of the Project Site if "other": &lt;applicable if "other" selected for the above dropdown selection&gt;</t>
  </si>
  <si>
    <r>
      <t xml:space="preserve">Municipality 2 - Are any of the Properties included the Project Site, that are located on Municipal Lands under the jurisdiction of Municipality 2, designated as Prime Agricultural Areas in the municipality's Official Plan: </t>
    </r>
    <r>
      <rPr>
        <i/>
        <sz val="11"/>
        <rFont val="Aptos Narrow"/>
        <family val="2"/>
        <scheme val="minor"/>
      </rPr>
      <t>&lt;applicable if the Project Site is located on Municipal Lands of more than 1 municipality&gt;</t>
    </r>
  </si>
  <si>
    <r>
      <t xml:space="preserve">Municipality 2 - Form of Municipal Support Confirmation: </t>
    </r>
    <r>
      <rPr>
        <i/>
        <sz val="11"/>
        <rFont val="Aptos Narrow"/>
        <family val="2"/>
        <scheme val="minor"/>
      </rPr>
      <t>&lt;applicable if the Project Site is located on Municipal Lands of more than 1 municipality&gt;</t>
    </r>
  </si>
  <si>
    <t>Municipality 3 - Name of municipality with authority over any part of the Project Site: &lt;applicable if the Project Site is located on Municipal Lands of more than 2 municipalities&gt;</t>
  </si>
  <si>
    <t>Municipality 3 - Name of municipality with authority over any part of the Project Site if "other": &lt;applicable if "other" selected for the above dropdown selection&gt;</t>
  </si>
  <si>
    <r>
      <t xml:space="preserve">Municipality 3 - Are any of the Properties included the Project Site, that are located on Municipal Lands under the jurisdiction of Municipality 3, designated as Prime Agricultural Areas in the municipality's Official Plan: </t>
    </r>
    <r>
      <rPr>
        <i/>
        <sz val="11"/>
        <rFont val="Aptos Narrow"/>
        <family val="2"/>
        <scheme val="minor"/>
      </rPr>
      <t>&lt;applicable if the Project Site is located on Municipal Lands of more than 2 municipalities&gt;</t>
    </r>
  </si>
  <si>
    <r>
      <t xml:space="preserve">Municipality 3 - Form of Municipal Support Confirmation: </t>
    </r>
    <r>
      <rPr>
        <i/>
        <sz val="11"/>
        <rFont val="Aptos Narrow"/>
        <family val="2"/>
        <scheme val="minor"/>
      </rPr>
      <t>&lt;applicable if the Project Site is located on Municipal Lands of more than 2 municipalities&gt;</t>
    </r>
  </si>
  <si>
    <t>Municipality 4 - Name of municipality with authority over any part of the Project Site: &lt;applicable if the Project Site is located on Municipal Lands of more than 3 municipalities&gt;</t>
  </si>
  <si>
    <t>Municipality 4 - Name of municipality with authority over any part of the Project Site if "other": &lt;applicable if "other" selected for the above dropdown selection&gt;</t>
  </si>
  <si>
    <r>
      <t xml:space="preserve">Municipality 4 - Are any of the Properties included the Project Site, that are located on Municipal Lands under the jurisdiction of Municipality 4, designated as Prime Agricultural Areas in the municipality's Official Plan: </t>
    </r>
    <r>
      <rPr>
        <i/>
        <sz val="11"/>
        <rFont val="Aptos Narrow"/>
        <family val="2"/>
        <scheme val="minor"/>
      </rPr>
      <t>&lt;applicable if the Project Site is located on Municipal Lands of more than 3 municipalities&gt;</t>
    </r>
  </si>
  <si>
    <r>
      <t xml:space="preserve">Municipality 4 - Form of Municipal Support Confirmation: </t>
    </r>
    <r>
      <rPr>
        <i/>
        <sz val="11"/>
        <rFont val="Aptos Narrow"/>
        <family val="2"/>
        <scheme val="minor"/>
      </rPr>
      <t>&lt;applicable if the Project Site is located on Municipal Lands of more than 3 municipalities&gt;</t>
    </r>
  </si>
  <si>
    <t>Project Site - Unincorporated Territory Information</t>
  </si>
  <si>
    <t>The Project Site is proposed to be located in whole or in part on Unincorporated Territory:</t>
  </si>
  <si>
    <r>
      <t xml:space="preserve">Unincorporated Territory district 1 - Name of Unincorporated Territory district: </t>
    </r>
    <r>
      <rPr>
        <i/>
        <sz val="11"/>
        <color theme="1"/>
        <rFont val="Aptos Narrow"/>
        <family val="2"/>
        <scheme val="minor"/>
      </rPr>
      <t>&lt;applicable if the Project Site is located on Unincorporated Territory&gt;</t>
    </r>
  </si>
  <si>
    <r>
      <t xml:space="preserve">Unincorporated Territory district 2 - Name of Unincorporated Territory district: </t>
    </r>
    <r>
      <rPr>
        <i/>
        <sz val="11"/>
        <color theme="1"/>
        <rFont val="Aptos Narrow"/>
        <family val="2"/>
        <scheme val="minor"/>
      </rPr>
      <t>&lt;applicable if the Project Site is located on more than 1 Unincorporated Territory district&gt;</t>
    </r>
  </si>
  <si>
    <t>Connection Information Worksheet</t>
  </si>
  <si>
    <t>LLT Energy Project General Connection Information</t>
  </si>
  <si>
    <t>LLT Energy Project energy source type</t>
  </si>
  <si>
    <t>LLT Energy Project system connection (Transmission System/Distribution System):</t>
  </si>
  <si>
    <t>LLT Energy Project Size Information</t>
  </si>
  <si>
    <t>Primary Proposal PQ</t>
  </si>
  <si>
    <r>
      <t xml:space="preserve">Proposal PQ Alternate 1 </t>
    </r>
    <r>
      <rPr>
        <b/>
        <i/>
        <sz val="11"/>
        <color theme="0"/>
        <rFont val="Aptos Narrow"/>
        <family val="2"/>
        <scheme val="minor"/>
      </rPr>
      <t>&lt;if applicable&gt;</t>
    </r>
  </si>
  <si>
    <r>
      <t xml:space="preserve">Proposal PQ Alternate 2 </t>
    </r>
    <r>
      <rPr>
        <b/>
        <i/>
        <sz val="11"/>
        <color theme="0"/>
        <rFont val="Aptos Narrow"/>
        <family val="2"/>
        <scheme val="minor"/>
      </rPr>
      <t>&lt;if applicable&gt;</t>
    </r>
  </si>
  <si>
    <t>Total nameplate rating of the Project (MVA) (value to 2 decimal places):</t>
  </si>
  <si>
    <t>Transmission System Connection Information</t>
  </si>
  <si>
    <t>Proposal/Primary Proposal PQ</t>
  </si>
  <si>
    <t>Name of transmitter:</t>
  </si>
  <si>
    <t>Name of transmitter if "other":</t>
  </si>
  <si>
    <t>Connection voltage:</t>
  </si>
  <si>
    <t>LLT Energy Project is connecting directly to a network transformer station (TS) or switching station (SS) or to one or more circuits:</t>
  </si>
  <si>
    <t>Name of network Transformer Station (TS):</t>
  </si>
  <si>
    <t>Name of Switching Station (SS):</t>
  </si>
  <si>
    <t>GPS Latitude coordinate of the TS/SS point of connection
(e.g. ##.######):
&lt;GPS coordinates should be provided in decimal degrees&gt;</t>
  </si>
  <si>
    <t>GPS Longitude coordinate of the TS/SS point of connection
(e.g. -##.######):
&lt;GPS coordinates should be provided in decimal degrees&gt;</t>
  </si>
  <si>
    <r>
      <t>LLT Energy Project's Connection Point is comprised of one or multiple</t>
    </r>
    <r>
      <rPr>
        <b/>
        <sz val="11"/>
        <rFont val="Aptos Narrow"/>
        <family val="2"/>
        <scheme val="minor"/>
      </rPr>
      <t xml:space="preserve"> </t>
    </r>
    <r>
      <rPr>
        <sz val="11"/>
        <rFont val="Aptos Narrow"/>
        <family val="2"/>
        <scheme val="minor"/>
      </rPr>
      <t>connections to Common Corridor Circuits:</t>
    </r>
  </si>
  <si>
    <r>
      <t xml:space="preserve">Number of Circuits the LLT Energy Project will connect to:
</t>
    </r>
    <r>
      <rPr>
        <i/>
        <sz val="11"/>
        <rFont val="Aptos Narrow"/>
        <family val="2"/>
        <scheme val="minor"/>
      </rPr>
      <t>&lt;If the LLT Energy Project is not connecting to Common Corridor Circuits, a single Circuit should be provided. The number of Circuits for any Proposal PQ Alternate should not exceed the number of Circuits for the Primary Proposal PQ&gt;</t>
    </r>
  </si>
  <si>
    <r>
      <t>1</t>
    </r>
    <r>
      <rPr>
        <b/>
        <vertAlign val="superscript"/>
        <sz val="11"/>
        <rFont val="Aptos Narrow"/>
        <family val="2"/>
        <scheme val="minor"/>
      </rPr>
      <t>st</t>
    </r>
    <r>
      <rPr>
        <b/>
        <sz val="11"/>
        <rFont val="Aptos Narrow"/>
        <family val="2"/>
        <scheme val="minor"/>
      </rPr>
      <t xml:space="preserve"> Circuit Connection Information</t>
    </r>
  </si>
  <si>
    <t>Proposal PQ Alternate 1</t>
  </si>
  <si>
    <t>Proposal PQ Alternate 2</t>
  </si>
  <si>
    <r>
      <t>Name of the 1</t>
    </r>
    <r>
      <rPr>
        <vertAlign val="superscript"/>
        <sz val="11"/>
        <rFont val="Aptos Narrow"/>
        <family val="2"/>
        <scheme val="minor"/>
      </rPr>
      <t>st</t>
    </r>
    <r>
      <rPr>
        <sz val="11"/>
        <rFont val="Aptos Narrow"/>
        <family val="2"/>
        <scheme val="minor"/>
      </rPr>
      <t xml:space="preserve"> Circuit the LLT Energy Project will connect to:</t>
    </r>
  </si>
  <si>
    <t>GPS Latitude coordinate of the 1st Circuit point of connection
(e.g. ##.######):
&lt;GPS coordinates should be provided in decimal degrees&gt;</t>
  </si>
  <si>
    <t>GPS Longitude coordinate of the 1st Circuit point of connection
(e.g. -##.######):
&lt;GPS coordinates should be provided in decimal degrees&gt;</t>
  </si>
  <si>
    <r>
      <t>2</t>
    </r>
    <r>
      <rPr>
        <b/>
        <vertAlign val="superscript"/>
        <sz val="11"/>
        <rFont val="Aptos Narrow"/>
        <family val="2"/>
        <scheme val="minor"/>
      </rPr>
      <t>nd</t>
    </r>
    <r>
      <rPr>
        <b/>
        <sz val="11"/>
        <rFont val="Aptos Narrow"/>
        <family val="2"/>
        <scheme val="minor"/>
      </rPr>
      <t xml:space="preserve"> Circuit Connection Information</t>
    </r>
  </si>
  <si>
    <r>
      <t>Name of the 2</t>
    </r>
    <r>
      <rPr>
        <vertAlign val="superscript"/>
        <sz val="11"/>
        <rFont val="Aptos Narrow"/>
        <family val="2"/>
        <scheme val="minor"/>
      </rPr>
      <t>nd</t>
    </r>
    <r>
      <rPr>
        <sz val="11"/>
        <rFont val="Aptos Narrow"/>
        <family val="2"/>
        <scheme val="minor"/>
      </rPr>
      <t xml:space="preserve"> Circuit the LLT Energy Project will connect to:</t>
    </r>
  </si>
  <si>
    <t>GPS Latitude coordinate of the 2nd Circuit point of connection
(e.g. ##.######):
&lt;GPS coordinates should be provided in decimal degrees&gt;</t>
  </si>
  <si>
    <t>GPS Longitude coordinate of the 2nd Circuit point of connection
(e.g. -##.######):
&lt;GPS coordinates should be provided in decimal degrees&gt;</t>
  </si>
  <si>
    <r>
      <t>3</t>
    </r>
    <r>
      <rPr>
        <b/>
        <vertAlign val="superscript"/>
        <sz val="11"/>
        <rFont val="Aptos Narrow"/>
        <family val="2"/>
        <scheme val="minor"/>
      </rPr>
      <t>rd</t>
    </r>
    <r>
      <rPr>
        <b/>
        <sz val="11"/>
        <rFont val="Aptos Narrow"/>
        <family val="2"/>
        <scheme val="minor"/>
      </rPr>
      <t xml:space="preserve"> Circuit Connection Information</t>
    </r>
  </si>
  <si>
    <r>
      <t>Name of the 3</t>
    </r>
    <r>
      <rPr>
        <vertAlign val="superscript"/>
        <sz val="11"/>
        <rFont val="Aptos Narrow"/>
        <family val="2"/>
        <scheme val="minor"/>
      </rPr>
      <t>rd</t>
    </r>
    <r>
      <rPr>
        <sz val="11"/>
        <rFont val="Aptos Narrow"/>
        <family val="2"/>
        <scheme val="minor"/>
      </rPr>
      <t xml:space="preserve"> Circuit the LLT Energy Project will connect to:</t>
    </r>
  </si>
  <si>
    <t>GPS Latitude coordinate of the 3rd Circuit point of connection
(e.g. ##.######):
&lt;GPS coordinates should be provided in decimal degrees&gt;</t>
  </si>
  <si>
    <t>GPS Longitude coordinate of the 3rd Circuit point of connection
(e.g. -##.######):
&lt;GPS coordinates should be provided in decimal degrees&gt;</t>
  </si>
  <si>
    <r>
      <t>4</t>
    </r>
    <r>
      <rPr>
        <b/>
        <vertAlign val="superscript"/>
        <sz val="11"/>
        <rFont val="Aptos Narrow"/>
        <family val="2"/>
        <scheme val="minor"/>
      </rPr>
      <t>th</t>
    </r>
    <r>
      <rPr>
        <b/>
        <sz val="11"/>
        <rFont val="Aptos Narrow"/>
        <family val="2"/>
        <scheme val="minor"/>
      </rPr>
      <t xml:space="preserve"> Circuit Connection Information</t>
    </r>
  </si>
  <si>
    <r>
      <t>Name of the 4</t>
    </r>
    <r>
      <rPr>
        <vertAlign val="superscript"/>
        <sz val="11"/>
        <rFont val="Aptos Narrow"/>
        <family val="2"/>
        <scheme val="minor"/>
      </rPr>
      <t>th</t>
    </r>
    <r>
      <rPr>
        <sz val="11"/>
        <rFont val="Aptos Narrow"/>
        <family val="2"/>
        <scheme val="minor"/>
      </rPr>
      <t xml:space="preserve"> Circuit the LLT Energy Project will connect to:</t>
    </r>
  </si>
  <si>
    <t>GPS Latitude coordinate of the 4th Circuit point of connection
(e.g. ##.######):
&lt;GPS coordinates should be provided in decimal degrees&gt;</t>
  </si>
  <si>
    <t>GPS Longitude coordinate of the 4th Circuit point of connection
(e.g. -##.######):
&lt;GPS coordinates should be provided in decimal degrees&gt;</t>
  </si>
  <si>
    <t>Alternative Allocation for Common Corridor Circuits</t>
  </si>
  <si>
    <r>
      <t xml:space="preserve">Proposal/Primary Proposal PQ </t>
    </r>
    <r>
      <rPr>
        <b/>
        <i/>
        <sz val="11"/>
        <color theme="0"/>
        <rFont val="Aptos Narrow"/>
        <family val="2"/>
        <scheme val="minor"/>
      </rPr>
      <t>&lt;if applicable&gt;</t>
    </r>
  </si>
  <si>
    <r>
      <t xml:space="preserve">Number of Circuits the LLT Energy Project will connect to:
</t>
    </r>
    <r>
      <rPr>
        <i/>
        <sz val="11"/>
        <rFont val="Aptos Narrow"/>
        <family val="2"/>
        <scheme val="minor"/>
      </rPr>
      <t>&lt;The number of Circuits for any Proposal PQ Alternate should not exceed the number of Circuits for the Primary Proposal PQ&gt;</t>
    </r>
  </si>
  <si>
    <r>
      <t>1</t>
    </r>
    <r>
      <rPr>
        <b/>
        <vertAlign val="superscript"/>
        <sz val="11"/>
        <rFont val="Aptos Narrow"/>
        <family val="2"/>
        <scheme val="minor"/>
      </rPr>
      <t>st</t>
    </r>
    <r>
      <rPr>
        <b/>
        <sz val="11"/>
        <rFont val="Aptos Narrow"/>
        <family val="2"/>
        <scheme val="minor"/>
      </rPr>
      <t xml:space="preserve"> Circuit Connection Information - Alternative Allocation</t>
    </r>
  </si>
  <si>
    <r>
      <t>2</t>
    </r>
    <r>
      <rPr>
        <b/>
        <vertAlign val="superscript"/>
        <sz val="11"/>
        <rFont val="Aptos Narrow"/>
        <family val="2"/>
        <scheme val="minor"/>
      </rPr>
      <t>nd</t>
    </r>
    <r>
      <rPr>
        <b/>
        <sz val="11"/>
        <rFont val="Aptos Narrow"/>
        <family val="2"/>
        <scheme val="minor"/>
      </rPr>
      <t xml:space="preserve"> Circuit Connection Information - Alternative Allocation</t>
    </r>
  </si>
  <si>
    <r>
      <t>3</t>
    </r>
    <r>
      <rPr>
        <b/>
        <vertAlign val="superscript"/>
        <sz val="11"/>
        <rFont val="Aptos Narrow"/>
        <family val="2"/>
        <scheme val="minor"/>
      </rPr>
      <t>rd</t>
    </r>
    <r>
      <rPr>
        <b/>
        <sz val="11"/>
        <rFont val="Aptos Narrow"/>
        <family val="2"/>
        <scheme val="minor"/>
      </rPr>
      <t xml:space="preserve"> Circuit Connection Information - Alternative Allocation</t>
    </r>
  </si>
  <si>
    <r>
      <t>4</t>
    </r>
    <r>
      <rPr>
        <b/>
        <vertAlign val="superscript"/>
        <sz val="11"/>
        <rFont val="Aptos Narrow"/>
        <family val="2"/>
        <scheme val="minor"/>
      </rPr>
      <t>th</t>
    </r>
    <r>
      <rPr>
        <b/>
        <sz val="11"/>
        <rFont val="Aptos Narrow"/>
        <family val="2"/>
        <scheme val="minor"/>
      </rPr>
      <t xml:space="preserve"> Circuit Connection Information - Alternative Allocation</t>
    </r>
  </si>
  <si>
    <t>Distribution System Connection Information</t>
  </si>
  <si>
    <r>
      <t xml:space="preserve">Project PQ Alternate 1 </t>
    </r>
    <r>
      <rPr>
        <b/>
        <i/>
        <sz val="11"/>
        <color theme="0"/>
        <rFont val="Aptos Narrow"/>
        <family val="2"/>
        <scheme val="minor"/>
      </rPr>
      <t>&lt;if applicable&gt;</t>
    </r>
  </si>
  <si>
    <r>
      <t xml:space="preserve">Project PQ Alternate 2 </t>
    </r>
    <r>
      <rPr>
        <b/>
        <i/>
        <sz val="11"/>
        <color theme="0"/>
        <rFont val="Aptos Narrow"/>
        <family val="2"/>
        <scheme val="minor"/>
      </rPr>
      <t>&lt;if applicable&gt;</t>
    </r>
  </si>
  <si>
    <t>Name of the Local Distribution Company:</t>
  </si>
  <si>
    <t>Name of the Local Distribution Company if "other":</t>
  </si>
  <si>
    <r>
      <t>Project's Connection Point is comprised of one or multiple</t>
    </r>
    <r>
      <rPr>
        <b/>
        <sz val="11"/>
        <rFont val="Aptos Narrow"/>
        <family val="2"/>
        <scheme val="minor"/>
      </rPr>
      <t xml:space="preserve"> </t>
    </r>
    <r>
      <rPr>
        <sz val="11"/>
        <rFont val="Aptos Narrow"/>
        <family val="2"/>
        <scheme val="minor"/>
      </rPr>
      <t>connections to Common LDC Feeders:</t>
    </r>
  </si>
  <si>
    <r>
      <t xml:space="preserve">Number of Feeders the LLT Energy Project will connect to:
</t>
    </r>
    <r>
      <rPr>
        <i/>
        <sz val="11"/>
        <color theme="1"/>
        <rFont val="Aptos Narrow"/>
        <family val="2"/>
        <scheme val="minor"/>
      </rPr>
      <t>&lt;The number of Feeders for any Proposal PQ Alternate should not exceed the number of Feeders for the Primary Proposal PQ&gt;</t>
    </r>
  </si>
  <si>
    <r>
      <t>1</t>
    </r>
    <r>
      <rPr>
        <b/>
        <vertAlign val="superscript"/>
        <sz val="11"/>
        <rFont val="Aptos Narrow"/>
        <family val="2"/>
        <scheme val="minor"/>
      </rPr>
      <t>st</t>
    </r>
    <r>
      <rPr>
        <b/>
        <sz val="11"/>
        <rFont val="Aptos Narrow"/>
        <family val="2"/>
        <scheme val="minor"/>
      </rPr>
      <t xml:space="preserve"> Feeder Connection Information</t>
    </r>
  </si>
  <si>
    <r>
      <t>Name of the 1</t>
    </r>
    <r>
      <rPr>
        <vertAlign val="superscript"/>
        <sz val="11"/>
        <rFont val="Aptos Narrow"/>
        <family val="2"/>
        <scheme val="minor"/>
      </rPr>
      <t>st</t>
    </r>
    <r>
      <rPr>
        <sz val="11"/>
        <rFont val="Aptos Narrow"/>
        <family val="2"/>
        <scheme val="minor"/>
      </rPr>
      <t xml:space="preserve"> Feeder the LLT Energy Project will connect to:</t>
    </r>
  </si>
  <si>
    <r>
      <t>Name of closest transformer station (TS) or distribution station (DS) the 1</t>
    </r>
    <r>
      <rPr>
        <vertAlign val="superscript"/>
        <sz val="11"/>
        <rFont val="Aptos Narrow"/>
        <family val="2"/>
        <scheme val="minor"/>
      </rPr>
      <t>st</t>
    </r>
    <r>
      <rPr>
        <sz val="11"/>
        <rFont val="Aptos Narrow"/>
        <family val="2"/>
        <scheme val="minor"/>
      </rPr>
      <t xml:space="preserve"> Feeder connects to:</t>
    </r>
  </si>
  <si>
    <t>GPS Latitude coordinate of the 1st Feeder point of connection
(e.g. ##.######):
&lt;GPS coordinates should be provided in decimal degrees&gt;</t>
  </si>
  <si>
    <t>GPS Longitude coordinate of the 1st Feeder point of connection
(e.g. -##.######):
&lt;GPS coordinates should be provided in decimal degrees&gt;</t>
  </si>
  <si>
    <r>
      <t>2</t>
    </r>
    <r>
      <rPr>
        <b/>
        <vertAlign val="superscript"/>
        <sz val="11"/>
        <rFont val="Aptos Narrow"/>
        <family val="2"/>
        <scheme val="minor"/>
      </rPr>
      <t>nd</t>
    </r>
    <r>
      <rPr>
        <b/>
        <sz val="11"/>
        <rFont val="Aptos Narrow"/>
        <family val="2"/>
        <scheme val="minor"/>
      </rPr>
      <t xml:space="preserve"> Feeder Connection Information</t>
    </r>
  </si>
  <si>
    <r>
      <t>Name of the 2</t>
    </r>
    <r>
      <rPr>
        <vertAlign val="superscript"/>
        <sz val="11"/>
        <rFont val="Aptos Narrow"/>
        <family val="2"/>
        <scheme val="minor"/>
      </rPr>
      <t>nd</t>
    </r>
    <r>
      <rPr>
        <sz val="11"/>
        <rFont val="Aptos Narrow"/>
        <family val="2"/>
        <scheme val="minor"/>
      </rPr>
      <t xml:space="preserve"> Feeder the LLT Energy Project will connect to:</t>
    </r>
  </si>
  <si>
    <r>
      <t>Name of closest transformer station (TS) or distribution station (DS) the 2</t>
    </r>
    <r>
      <rPr>
        <vertAlign val="superscript"/>
        <sz val="11"/>
        <rFont val="Aptos Narrow"/>
        <family val="2"/>
        <scheme val="minor"/>
      </rPr>
      <t>nd</t>
    </r>
    <r>
      <rPr>
        <sz val="11"/>
        <rFont val="Aptos Narrow"/>
        <family val="2"/>
        <scheme val="minor"/>
      </rPr>
      <t xml:space="preserve"> Feeder connects to:</t>
    </r>
  </si>
  <si>
    <t>GPS Latitude coordinate of the 2nd Feeder point of connection
(e.g. ##.######):
&lt;GPS coordinates should be provided in decimal degrees&gt;</t>
  </si>
  <si>
    <t>GPS Longitude coordinate of the 2nd Feeder point of connection
(e.g. -##.######):
&lt;GPS coordinates should be provided in decimal degrees&gt;</t>
  </si>
  <si>
    <r>
      <t>3</t>
    </r>
    <r>
      <rPr>
        <b/>
        <vertAlign val="superscript"/>
        <sz val="11"/>
        <rFont val="Aptos Narrow"/>
        <family val="2"/>
        <scheme val="minor"/>
      </rPr>
      <t xml:space="preserve">rd </t>
    </r>
    <r>
      <rPr>
        <b/>
        <sz val="11"/>
        <rFont val="Aptos Narrow"/>
        <family val="2"/>
        <scheme val="minor"/>
      </rPr>
      <t>Feeder Connection Information</t>
    </r>
  </si>
  <si>
    <r>
      <t>Name of the 3</t>
    </r>
    <r>
      <rPr>
        <vertAlign val="superscript"/>
        <sz val="11"/>
        <rFont val="Aptos Narrow"/>
        <family val="2"/>
        <scheme val="minor"/>
      </rPr>
      <t>rd</t>
    </r>
    <r>
      <rPr>
        <sz val="11"/>
        <rFont val="Aptos Narrow"/>
        <family val="2"/>
        <scheme val="minor"/>
      </rPr>
      <t xml:space="preserve"> Feeder the LLT Energy Project will connect to:</t>
    </r>
  </si>
  <si>
    <r>
      <t>Name of closest transformer station (TS) or distribution station (DS) the 3</t>
    </r>
    <r>
      <rPr>
        <vertAlign val="superscript"/>
        <sz val="11"/>
        <rFont val="Aptos Narrow"/>
        <family val="2"/>
        <scheme val="minor"/>
      </rPr>
      <t>rd</t>
    </r>
    <r>
      <rPr>
        <sz val="11"/>
        <rFont val="Aptos Narrow"/>
        <family val="2"/>
        <scheme val="minor"/>
      </rPr>
      <t xml:space="preserve"> Feeder connects to:</t>
    </r>
  </si>
  <si>
    <t>GPS Latitude coordinate of the 3rd Feeder point of connection
(e.g. ##.######):
&lt;GPS coordinates should be provided in decimal degrees&gt;</t>
  </si>
  <si>
    <t>GPS Longitude coordinate of the 3rd Feeder point of connection
(e.g. -##.######):
&lt;GPS coordinates should be provided in decimal degrees&gt;</t>
  </si>
  <si>
    <r>
      <t>4</t>
    </r>
    <r>
      <rPr>
        <b/>
        <vertAlign val="superscript"/>
        <sz val="11"/>
        <rFont val="Aptos Narrow"/>
        <family val="2"/>
        <scheme val="minor"/>
      </rPr>
      <t>th</t>
    </r>
    <r>
      <rPr>
        <b/>
        <sz val="11"/>
        <rFont val="Aptos Narrow"/>
        <family val="2"/>
        <scheme val="minor"/>
      </rPr>
      <t xml:space="preserve"> Feeder Connection Information</t>
    </r>
  </si>
  <si>
    <r>
      <t>Name of the 4</t>
    </r>
    <r>
      <rPr>
        <vertAlign val="superscript"/>
        <sz val="11"/>
        <rFont val="Aptos Narrow"/>
        <family val="2"/>
        <scheme val="minor"/>
      </rPr>
      <t>th</t>
    </r>
    <r>
      <rPr>
        <sz val="11"/>
        <rFont val="Aptos Narrow"/>
        <family val="2"/>
        <scheme val="minor"/>
      </rPr>
      <t xml:space="preserve"> Feeder the LLT Energy Project will connect to:</t>
    </r>
  </si>
  <si>
    <r>
      <t>Name of closest transformer station (TS) or distribution station (DS) the 4</t>
    </r>
    <r>
      <rPr>
        <vertAlign val="superscript"/>
        <sz val="11"/>
        <rFont val="Aptos Narrow"/>
        <family val="2"/>
        <scheme val="minor"/>
      </rPr>
      <t>th</t>
    </r>
    <r>
      <rPr>
        <sz val="11"/>
        <rFont val="Aptos Narrow"/>
        <family val="2"/>
        <scheme val="minor"/>
      </rPr>
      <t xml:space="preserve"> Feeder connects to:</t>
    </r>
  </si>
  <si>
    <t>GPS Latitude coordinate of the 4th Feeder point of connection
(e.g. ##.######):
&lt;GPS coordinates should be provided in decimal degrees&gt;</t>
  </si>
  <si>
    <t>GPS Longitude coordinate of the 4th Feeder point of connection
(e.g. -##.######):
&lt;GPS coordinates should be provided in decimal degrees&gt;</t>
  </si>
  <si>
    <t>Alternative Allocation for Common LDC Feeders</t>
  </si>
  <si>
    <r>
      <t xml:space="preserve">Number of Feeders the LLT Energy Project will connect to:
</t>
    </r>
    <r>
      <rPr>
        <i/>
        <sz val="11"/>
        <rFont val="Aptos Narrow"/>
        <family val="2"/>
        <scheme val="minor"/>
      </rPr>
      <t>&lt;The number of Feeders for any Proposal PQ Alternate should not exceed the number of Feeders for the Primary Proposal PQ&gt;</t>
    </r>
  </si>
  <si>
    <r>
      <t>1</t>
    </r>
    <r>
      <rPr>
        <b/>
        <vertAlign val="superscript"/>
        <sz val="11"/>
        <rFont val="Aptos Narrow"/>
        <family val="2"/>
        <scheme val="minor"/>
      </rPr>
      <t>st</t>
    </r>
    <r>
      <rPr>
        <b/>
        <sz val="11"/>
        <rFont val="Aptos Narrow"/>
        <family val="2"/>
        <scheme val="minor"/>
      </rPr>
      <t xml:space="preserve"> Feeder Connection Information - Alternative Allocation</t>
    </r>
  </si>
  <si>
    <r>
      <t>2</t>
    </r>
    <r>
      <rPr>
        <b/>
        <vertAlign val="superscript"/>
        <sz val="11"/>
        <rFont val="Aptos Narrow"/>
        <family val="2"/>
        <scheme val="minor"/>
      </rPr>
      <t>nd</t>
    </r>
    <r>
      <rPr>
        <b/>
        <sz val="11"/>
        <rFont val="Aptos Narrow"/>
        <family val="2"/>
        <scheme val="minor"/>
      </rPr>
      <t xml:space="preserve"> Feeder Connection Information - Alternative Allocation</t>
    </r>
  </si>
  <si>
    <r>
      <t>3</t>
    </r>
    <r>
      <rPr>
        <b/>
        <vertAlign val="superscript"/>
        <sz val="11"/>
        <rFont val="Aptos Narrow"/>
        <family val="2"/>
        <scheme val="minor"/>
      </rPr>
      <t xml:space="preserve">rd </t>
    </r>
    <r>
      <rPr>
        <b/>
        <sz val="11"/>
        <rFont val="Aptos Narrow"/>
        <family val="2"/>
        <scheme val="minor"/>
      </rPr>
      <t>Feeder Connection Information - Alternative Allocation</t>
    </r>
  </si>
  <si>
    <r>
      <t>4</t>
    </r>
    <r>
      <rPr>
        <b/>
        <vertAlign val="superscript"/>
        <sz val="11"/>
        <rFont val="Aptos Narrow"/>
        <family val="2"/>
        <scheme val="minor"/>
      </rPr>
      <t>th</t>
    </r>
    <r>
      <rPr>
        <b/>
        <sz val="11"/>
        <rFont val="Aptos Narrow"/>
        <family val="2"/>
        <scheme val="minor"/>
      </rPr>
      <t xml:space="preserve"> Feeder Connection Information - Alternative Allocation</t>
    </r>
  </si>
  <si>
    <t>Team Member Experience Worksheet</t>
  </si>
  <si>
    <r>
      <t xml:space="preserve">(i) All green fields should be completed. If an </t>
    </r>
    <r>
      <rPr>
        <i/>
        <sz val="11"/>
        <rFont val="Aptos Narrow"/>
        <family val="2"/>
        <scheme val="minor"/>
      </rPr>
      <t>&lt;if applicable&gt; item</t>
    </r>
    <r>
      <rPr>
        <sz val="11"/>
        <rFont val="Aptos Narrow"/>
        <family val="2"/>
        <scheme val="minor"/>
      </rPr>
      <t xml:space="preserve"> is not applicable, please indicate "Not Applicable" in the associated field. If an </t>
    </r>
    <r>
      <rPr>
        <i/>
        <sz val="11"/>
        <rFont val="Aptos Narrow"/>
        <family val="2"/>
        <scheme val="minor"/>
      </rPr>
      <t>&lt;if applicable&gt;</t>
    </r>
    <r>
      <rPr>
        <sz val="11"/>
        <rFont val="Aptos Narrow"/>
        <family val="2"/>
        <scheme val="minor"/>
      </rPr>
      <t xml:space="preserve"> dropdown list item is not applicable, no selection is required.</t>
    </r>
    <r>
      <rPr>
        <b/>
        <sz val="11"/>
        <rFont val="Aptos Narrow"/>
        <family val="2"/>
        <scheme val="minor"/>
      </rPr>
      <t xml:space="preserve"> All green items in the Team Member Experience tab are applicable for all Proposals.</t>
    </r>
  </si>
  <si>
    <t>Planning Designated Team Member 1</t>
  </si>
  <si>
    <t>Team Member Experience category:</t>
  </si>
  <si>
    <t>Planning</t>
  </si>
  <si>
    <t>Name of Designated Team Member:</t>
  </si>
  <si>
    <t>Title of Designated Team Member with regard to the Proponent:</t>
  </si>
  <si>
    <t>Designated Team Member e-mail/phone number:</t>
  </si>
  <si>
    <t>Qualifying Project name:</t>
  </si>
  <si>
    <t>Qualifying Project nameplate capacity (MW):</t>
  </si>
  <si>
    <t>Qualifying Project country location:</t>
  </si>
  <si>
    <t>Qualifying Project technology type:</t>
  </si>
  <si>
    <t>Qualifying Project commercial operation date (yyyy/mm/dd):</t>
  </si>
  <si>
    <t>Planning Designated Team Member 2</t>
  </si>
  <si>
    <t>Developing Designated Team Member 1</t>
  </si>
  <si>
    <t>Developing</t>
  </si>
  <si>
    <t>Developing Designated Team Member 2</t>
  </si>
  <si>
    <t>Financing Designated Team Member 1</t>
  </si>
  <si>
    <t>Financing</t>
  </si>
  <si>
    <t>Financing Designated Team Member 2</t>
  </si>
  <si>
    <t>Constructing Designated Team Member 1</t>
  </si>
  <si>
    <t>Constructing</t>
  </si>
  <si>
    <t>Constructing Designated Team Member 2</t>
  </si>
  <si>
    <t>Operating Designated Team Member 1</t>
  </si>
  <si>
    <t>Operating</t>
  </si>
  <si>
    <t>Operating Designated Team Member 2</t>
  </si>
  <si>
    <t>SCDP Summary Worksheet</t>
  </si>
  <si>
    <t>SCDP Summary</t>
  </si>
  <si>
    <t>Good or service</t>
  </si>
  <si>
    <t>Category</t>
  </si>
  <si>
    <t>Expected Total Project Supply Chain Costs (in 2026 Dollars)($)</t>
  </si>
  <si>
    <r>
      <t xml:space="preserve">Expected percentage of Total Project Supply Chain Costs (%) (value to 2 decimal places as a percentage)
</t>
    </r>
    <r>
      <rPr>
        <b/>
        <i/>
        <sz val="11"/>
        <color theme="0"/>
        <rFont val="Aptos Narrow"/>
        <family val="2"/>
        <scheme val="minor"/>
      </rPr>
      <t>&lt;auto-calculated value&gt;</t>
    </r>
  </si>
  <si>
    <t>Explanation for why good or service is not expected to be a good manufactured within Canada (including from components sourced from outside of Canada), Canadian Status Service or a service supplied by Canadian Status Supply-Chain Participant(s). Include expected country of origin if known.</t>
  </si>
  <si>
    <r>
      <t xml:space="preserve">List of the applicable goods and services that are expected to be sourced in respect of the LLT Energy Project, as of the Proposal Submission Deadline, which comprise, directly or indirectly, the expected Total Project Supply Chain Costs:
</t>
    </r>
    <r>
      <rPr>
        <i/>
        <sz val="11"/>
        <rFont val="Aptos Narrow"/>
        <family val="2"/>
        <scheme val="minor"/>
      </rPr>
      <t>&lt;For each listed good or service, Proponents must indicate one of the following categories in column D:
(a) Good is expected to be manufactured within Canada, including from components sourced from outside of Canada
(b) Service is expected to be Canadian Status Service, or supplied by Canadian Status Supply-Chain Participants
(c) Good or service is not expected to fall under (a) or (b)&gt;
&lt;Proponents must provide the expected Total Project Supply Chain Cost for each good and service in column E&gt;
&lt;Where a good or service does not fall under category (a) or (b), Proponents must provide an explaination why in column G&gt;</t>
    </r>
    <r>
      <rPr>
        <sz val="11"/>
        <rFont val="Aptos Narrow"/>
        <family val="2"/>
        <scheme val="minor"/>
      </rPr>
      <t xml:space="preserve">
</t>
    </r>
    <r>
      <rPr>
        <i/>
        <sz val="11"/>
        <rFont val="Aptos Narrow"/>
        <family val="2"/>
        <scheme val="minor"/>
      </rPr>
      <t>&lt;Proponents are encouraged to group similar goods and services that fall under the same category in order to fit all applicable goods and services in the given 50 rows&gt;</t>
    </r>
  </si>
  <si>
    <r>
      <t xml:space="preserve">Percentage of Total Supply Chain Costs that are expected to be manufactured within Canada, including from components sourced from outside of Canada, Canadian Status Service, or supplied by Canadian Status Supply-Chain Participants: </t>
    </r>
    <r>
      <rPr>
        <i/>
        <sz val="11"/>
        <color theme="1"/>
        <rFont val="Aptos Narrow"/>
        <family val="2"/>
        <scheme val="minor"/>
      </rPr>
      <t>&lt;auto-calculated value&gt;</t>
    </r>
  </si>
  <si>
    <r>
      <t xml:space="preserve">Percentage of Total Supply Chain Costs that are </t>
    </r>
    <r>
      <rPr>
        <b/>
        <u/>
        <sz val="11"/>
        <color theme="1"/>
        <rFont val="Aptos Narrow"/>
        <family val="2"/>
        <scheme val="minor"/>
      </rPr>
      <t xml:space="preserve">not </t>
    </r>
    <r>
      <rPr>
        <sz val="11"/>
        <color theme="1"/>
        <rFont val="Aptos Narrow"/>
        <family val="2"/>
        <scheme val="minor"/>
      </rPr>
      <t xml:space="preserve">expected to be manufactured within Canada, including from components sourced from outside of Canada, Canadian Status Service, or supplied by Canadian Status Supply-Chain Participants: </t>
    </r>
    <r>
      <rPr>
        <i/>
        <sz val="11"/>
        <color theme="1"/>
        <rFont val="Aptos Narrow"/>
        <family val="2"/>
        <scheme val="minor"/>
      </rPr>
      <t>&lt;auto-calculated value&gt;</t>
    </r>
  </si>
  <si>
    <t>CCCP Summary Worksheet</t>
  </si>
  <si>
    <t>Committed Canadian Content Percentage</t>
  </si>
  <si>
    <t xml:space="preserve">The Proponent is seeking to attain an Evaluated Proposal Price reduction under Sec 4.4(c)(iii) of the LLT(e) RFP by optionally electing to commit to a Committed Canadian Content Percentage: </t>
  </si>
  <si>
    <r>
      <t xml:space="preserve">Committed Canadian Content Percentage: </t>
    </r>
    <r>
      <rPr>
        <i/>
        <sz val="11"/>
        <rFont val="Aptos Narrow"/>
        <family val="2"/>
        <scheme val="minor"/>
      </rPr>
      <t>&lt;if electing to commit to a Committed Canadian Content Percentage&gt;</t>
    </r>
  </si>
  <si>
    <t>Committed Canadian Content Percentage Summary (if applicable)</t>
  </si>
  <si>
    <t>Construction Material or Construction Labour expected to be sourced in respect of the LLT Capacity Project</t>
  </si>
  <si>
    <t>Item meets the definition of Canadian Construction Material or Canadian Construction Labour Suppliers</t>
  </si>
  <si>
    <t>Expected cost 
(in 2026 Dollars)($)</t>
  </si>
  <si>
    <r>
      <t xml:space="preserve">Expected percentage of the total Construction Materials costs and Construction Labour cost  (%) (value to 2 decimal places as a percentage)
</t>
    </r>
    <r>
      <rPr>
        <b/>
        <i/>
        <sz val="11"/>
        <color theme="0"/>
        <rFont val="Aptos Narrow"/>
        <family val="2"/>
        <scheme val="minor"/>
      </rPr>
      <t>&lt;auto-calculated value&gt;</t>
    </r>
  </si>
  <si>
    <r>
      <t xml:space="preserve">List the applicable Construction Materials and Construction Labour that are expected to be sourced in respect of the LLT Energy Project, as of the Proposal Submission Deadline: </t>
    </r>
    <r>
      <rPr>
        <i/>
        <sz val="11"/>
        <rFont val="Aptos Narrow"/>
        <family val="2"/>
        <scheme val="minor"/>
      </rPr>
      <t>&lt;if electing to commit to a Committed Canadian Content Percentage&gt;
&lt;Proponents must identify whether each listed Construction Material and Construction Labour meets the definition of Canadian Construction Material or Canadian Construction Labour Suppliers in column D&gt;
&lt;Proponents must provide the expected cost for each listed Construction Material and Construction Labour in column E&gt;</t>
    </r>
    <r>
      <rPr>
        <sz val="11"/>
        <rFont val="Aptos Narrow"/>
        <family val="2"/>
        <scheme val="minor"/>
      </rPr>
      <t xml:space="preserve">
</t>
    </r>
    <r>
      <rPr>
        <i/>
        <sz val="11"/>
        <rFont val="Aptos Narrow"/>
        <family val="2"/>
        <scheme val="minor"/>
      </rPr>
      <t xml:space="preserve">&lt;Proponents are encouraged to group similar Construction Materials and Construction Labour in order to fit all applicable Construction Materials and Construction Labour in the given 50 rows&gt; </t>
    </r>
  </si>
  <si>
    <t>Rated Criteria Worksheet</t>
  </si>
  <si>
    <t>Proponent Indigenous Participation Level</t>
  </si>
  <si>
    <t>The Proponent is seeking to attain Rated Criteria Points for Indigenous Community Participation under Section 4.3(a) of LLT(e) RFP:</t>
  </si>
  <si>
    <t>Indigenous Community 1 - Name of Indigenous Community:</t>
  </si>
  <si>
    <r>
      <t xml:space="preserve">Indigenous Community 1 - Name of Indigenous Holding Vehicle: </t>
    </r>
    <r>
      <rPr>
        <i/>
        <sz val="11"/>
        <color theme="1"/>
        <rFont val="Aptos Narrow"/>
        <family val="2"/>
        <scheme val="minor"/>
      </rPr>
      <t>&lt;if applicable&gt;</t>
    </r>
  </si>
  <si>
    <t>Indigenous Community 1 - Percentage of the total Economic Interest in the Proponent held by the Indigenous Community or Indigenous Holding Vehicle (%) (value to 2 decimal places as a percentage):</t>
  </si>
  <si>
    <r>
      <t xml:space="preserve">Indigenous Community 2 - Name of Indigenous Community: </t>
    </r>
    <r>
      <rPr>
        <i/>
        <sz val="11"/>
        <color theme="1"/>
        <rFont val="Aptos Narrow"/>
        <family val="2"/>
        <scheme val="minor"/>
      </rPr>
      <t>&lt;if applicable&gt;</t>
    </r>
  </si>
  <si>
    <r>
      <t xml:space="preserve">Indigenous Community 2 - Name of Indigenous Holding Vehicle: </t>
    </r>
    <r>
      <rPr>
        <i/>
        <sz val="11"/>
        <color theme="1"/>
        <rFont val="Aptos Narrow"/>
        <family val="2"/>
        <scheme val="minor"/>
      </rPr>
      <t>&lt;if applicable&gt;</t>
    </r>
  </si>
  <si>
    <r>
      <t>Indigenous Community 2 - Percentage of the total Economic Interest in the Proponent held by the Indigenous Community or Indigenous Holding Vehicle (%) (value to 2 decimal places as a percentage):</t>
    </r>
    <r>
      <rPr>
        <i/>
        <sz val="11"/>
        <color rgb="FF000000"/>
        <rFont val="Aptos Narrow"/>
        <family val="2"/>
        <scheme val="minor"/>
      </rPr>
      <t xml:space="preserve"> &lt;if applicable&gt;</t>
    </r>
  </si>
  <si>
    <r>
      <t xml:space="preserve">Indigenous Community 3 - Name of Indigenous Community: </t>
    </r>
    <r>
      <rPr>
        <i/>
        <sz val="11"/>
        <color theme="1"/>
        <rFont val="Aptos Narrow"/>
        <family val="2"/>
        <scheme val="minor"/>
      </rPr>
      <t>&lt;if applicable&gt;</t>
    </r>
  </si>
  <si>
    <r>
      <t xml:space="preserve">Indigenous Community 3 - Name of Indigenous Holding Vehicle: </t>
    </r>
    <r>
      <rPr>
        <i/>
        <sz val="11"/>
        <color theme="1"/>
        <rFont val="Aptos Narrow"/>
        <family val="2"/>
        <scheme val="minor"/>
      </rPr>
      <t>&lt;if applicable&gt;</t>
    </r>
  </si>
  <si>
    <r>
      <t>Indigenous Community 3 - Percentage of the total Economic Interest in the Proponent held by the Indigenous Community or Indigenous Holding Vehicle (%) (value to 2 decimal places as a percentage):</t>
    </r>
    <r>
      <rPr>
        <i/>
        <sz val="11"/>
        <color rgb="FF000000"/>
        <rFont val="Aptos Narrow"/>
        <family val="2"/>
        <scheme val="minor"/>
      </rPr>
      <t xml:space="preserve"> &lt;if applicable&gt;</t>
    </r>
  </si>
  <si>
    <r>
      <t xml:space="preserve">Indigenous Community 4 - Name of Indigenous Community: </t>
    </r>
    <r>
      <rPr>
        <i/>
        <sz val="11"/>
        <color theme="1"/>
        <rFont val="Aptos Narrow"/>
        <family val="2"/>
        <scheme val="minor"/>
      </rPr>
      <t>&lt;if applicable&gt;</t>
    </r>
  </si>
  <si>
    <r>
      <t xml:space="preserve">Indigenous Community 4 - Name of Indigenous Holding Vehicle: </t>
    </r>
    <r>
      <rPr>
        <i/>
        <sz val="11"/>
        <color theme="1"/>
        <rFont val="Aptos Narrow"/>
        <family val="2"/>
        <scheme val="minor"/>
      </rPr>
      <t>&lt;if applicable&gt;</t>
    </r>
  </si>
  <si>
    <r>
      <t>Indigenous Community 4 - Percentage of the total Economic Interest in the Proponent held by the Indigenous Community or Indigenous Holding Vehicle (%) (value to 2 decimal places as a percentage):</t>
    </r>
    <r>
      <rPr>
        <i/>
        <sz val="11"/>
        <color rgb="FF000000"/>
        <rFont val="Aptos Narrow"/>
        <family val="2"/>
        <scheme val="minor"/>
      </rPr>
      <t xml:space="preserve"> &lt;if applicable&gt;</t>
    </r>
  </si>
  <si>
    <t>Proponent Indigenous Participation Level (%) (value to 2 decimal places as a percentage):</t>
  </si>
  <si>
    <t>Local Indigenous Community Participation</t>
  </si>
  <si>
    <r>
      <t xml:space="preserve">The Proponent is seeking to attain Rated Criteria Points for Local Indigenous Community Participation under Section </t>
    </r>
    <r>
      <rPr>
        <b/>
        <sz val="11"/>
        <rFont val="Aptos Narrow"/>
        <family val="2"/>
        <scheme val="minor"/>
      </rPr>
      <t xml:space="preserve"> </t>
    </r>
    <r>
      <rPr>
        <sz val="11"/>
        <rFont val="Aptos Narrow"/>
        <family val="2"/>
        <scheme val="minor"/>
      </rPr>
      <t>4.3(b)</t>
    </r>
    <r>
      <rPr>
        <b/>
        <sz val="11"/>
        <rFont val="Aptos Narrow"/>
        <family val="2"/>
        <scheme val="minor"/>
      </rPr>
      <t xml:space="preserve"> </t>
    </r>
    <r>
      <rPr>
        <sz val="11"/>
        <rFont val="Aptos Narrow"/>
        <family val="2"/>
        <scheme val="minor"/>
      </rPr>
      <t>of LLT(e) RFP:</t>
    </r>
  </si>
  <si>
    <t>The Project Site is located in whole or in part on:</t>
  </si>
  <si>
    <t>MUNICIPALITY LIST</t>
  </si>
  <si>
    <t>ENERGY SOURCE, TECHNOLOGY TYPE, &amp; FUEL TYPE LISTS &amp; FILTERS</t>
  </si>
  <si>
    <t>MUNICIPAL ADDRESS LISTS AND FILTERS</t>
  </si>
  <si>
    <t>PROJECT SITE PROPERTY TYPE(S)</t>
  </si>
  <si>
    <t>LIST OF TRANSMITTERS</t>
  </si>
  <si>
    <t>LIST OF LDCS</t>
  </si>
  <si>
    <t>PRIMARY PQ CIRCUIT(S)</t>
  </si>
  <si>
    <t>PQ ALTERNATE INITIAL CIRCUIT OPTIONS</t>
  </si>
  <si>
    <t>PQ ALTERNATE ALTERNATIVE CIRCUIT OPTIONS</t>
  </si>
  <si>
    <t>PRIMARY PQ FEEDER(S)</t>
  </si>
  <si>
    <t>PQ ALTERNATE FEEDER OPTIONS</t>
  </si>
  <si>
    <t>PQ ALTERNATE ALTERNATIVE FEEDER OPTIONS</t>
  </si>
  <si>
    <t>QUALIFYING PROJECT JURISDICTIONS</t>
  </si>
  <si>
    <t>SOURCING CATEGORY</t>
  </si>
  <si>
    <t>CCCP</t>
  </si>
  <si>
    <t>CCCP CATEGORY</t>
  </si>
  <si>
    <t>LOCAL INDIGENOUS PARTICIPATION LIST</t>
  </si>
  <si>
    <t>Reservoir</t>
  </si>
  <si>
    <t>Water</t>
  </si>
  <si>
    <t>Census Divison</t>
  </si>
  <si>
    <t>Alias</t>
  </si>
  <si>
    <t>City</t>
  </si>
  <si>
    <t>POSTAL_CODE</t>
  </si>
  <si>
    <t>Addington Highlands, Township of</t>
  </si>
  <si>
    <t>Run-of-River</t>
  </si>
  <si>
    <t>Leeds and Grenville (United counties)</t>
  </si>
  <si>
    <t>Leeds and Grenville</t>
  </si>
  <si>
    <t>North Augusta</t>
  </si>
  <si>
    <t>K0G1R0</t>
  </si>
  <si>
    <t>Indigenous Lands</t>
  </si>
  <si>
    <t>B2M Limited Partnership</t>
  </si>
  <si>
    <t>Alectra Utilities Corporation</t>
  </si>
  <si>
    <t>Canada</t>
  </si>
  <si>
    <t>(a) Good is expected to be manufactured within Canada, including from components sourced from outside of Canada</t>
  </si>
  <si>
    <t>(a) Construction Material meets the definition of Canadian Construction Materials</t>
  </si>
  <si>
    <t>Adelaide-Metcalfe, Township of</t>
  </si>
  <si>
    <t>Other</t>
  </si>
  <si>
    <t>Oxford Mills</t>
  </si>
  <si>
    <t>K0G1S0</t>
  </si>
  <si>
    <t>Municipal Lands</t>
  </si>
  <si>
    <t>Canadian Niagara Power Inc.</t>
  </si>
  <si>
    <t>Algoma Power Inc.</t>
  </si>
  <si>
    <t>United States of America</t>
  </si>
  <si>
    <t>(b) Service is expected to be Canadian Status Service, or supplied by Canadian Status Supply-Chain Participants</t>
  </si>
  <si>
    <t>(b) Construction Labor meets the definition of Canadian Construction Labour Suppliers</t>
  </si>
  <si>
    <t>lands within the treaty area, or the established or asserted traditional territory or homeland</t>
  </si>
  <si>
    <t>Adjala-Tosorontio, Township of</t>
  </si>
  <si>
    <t>Oxford Station</t>
  </si>
  <si>
    <t>K0G1T0</t>
  </si>
  <si>
    <t>Unincorporated Territory</t>
  </si>
  <si>
    <t>Chatham x Lakeshore GP Inc.</t>
  </si>
  <si>
    <t>Atikokan Hydro Inc.</t>
  </si>
  <si>
    <t>(c) Good or service is not expected to fall under (a) or (b)</t>
  </si>
  <si>
    <t>(c) Construction Material or Construction Labour is not expected to fall under (a) or (b)</t>
  </si>
  <si>
    <t>Admaston/Bromley, Township of</t>
  </si>
  <si>
    <t>Portland</t>
  </si>
  <si>
    <t>K0G1V0</t>
  </si>
  <si>
    <t>Federal Crown Lands not subject to a Survey Permit or Priority Permit</t>
  </si>
  <si>
    <t>Five Nations Energy Inc</t>
  </si>
  <si>
    <t>Attawapiskat Power Corporation</t>
  </si>
  <si>
    <t>Ajax, Town of</t>
  </si>
  <si>
    <t>Westport</t>
  </si>
  <si>
    <t>K0G1X0</t>
  </si>
  <si>
    <t>Hydro One Networks Inc.</t>
  </si>
  <si>
    <t>Bluewater Power Distribution Corporation</t>
  </si>
  <si>
    <t>Alberton, Township of</t>
  </si>
  <si>
    <t>Seeleys Bay</t>
  </si>
  <si>
    <t>K0H2N0</t>
  </si>
  <si>
    <t>Hydro One Sault Ste Marie Inc.</t>
  </si>
  <si>
    <t>Burlington Hydro Inc.</t>
  </si>
  <si>
    <t>Alfred and Plantagenet, Township of</t>
  </si>
  <si>
    <t>Brockville</t>
  </si>
  <si>
    <t>K6T</t>
  </si>
  <si>
    <t>Niagara Reinforcement Limited Partnership</t>
  </si>
  <si>
    <t>Algonquin Highlands, Township of</t>
  </si>
  <si>
    <t>K6V</t>
  </si>
  <si>
    <t>PUC (Transmission) LP</t>
  </si>
  <si>
    <t>Centre Wellington Hydro Ltd.</t>
  </si>
  <si>
    <t>Alnwick/Haldimand, Township of</t>
  </si>
  <si>
    <t>Gananoque</t>
  </si>
  <si>
    <t>K7G</t>
  </si>
  <si>
    <t>Upper Canada Transmission 2, Inc.</t>
  </si>
  <si>
    <t>Chapleau Public Utilities Corporation</t>
  </si>
  <si>
    <t>Amaranth, Township of</t>
  </si>
  <si>
    <t>Lennox and Addington (County)</t>
  </si>
  <si>
    <t>Lennox and Addington</t>
  </si>
  <si>
    <t>Bath</t>
  </si>
  <si>
    <t>K0H1G0</t>
  </si>
  <si>
    <t>Wataynikaneyap Power GP Inc.</t>
  </si>
  <si>
    <t>Cooperative Hydro Embrun Inc.</t>
  </si>
  <si>
    <t>Amherstburg, Town of</t>
  </si>
  <si>
    <t>Denbigh</t>
  </si>
  <si>
    <t>K0H1L0</t>
  </si>
  <si>
    <t>Cornwall Street Railway Light and Power Company Limited</t>
  </si>
  <si>
    <t>Armour, Township of</t>
  </si>
  <si>
    <t>Flinton</t>
  </si>
  <si>
    <t>K0H1P0</t>
  </si>
  <si>
    <t>Elexicon Energy Inc.</t>
  </si>
  <si>
    <t>Armstrong, Township of</t>
  </si>
  <si>
    <t>Kaladar</t>
  </si>
  <si>
    <t>K0H1Z0</t>
  </si>
  <si>
    <t>E.L.K. Energy Inc.</t>
  </si>
  <si>
    <t>Arnprior, Town of</t>
  </si>
  <si>
    <t>Northbrook</t>
  </si>
  <si>
    <t>K0H2G0</t>
  </si>
  <si>
    <t>Enova Power Corp.</t>
  </si>
  <si>
    <t>Arran-Elderslie, Municipality of</t>
  </si>
  <si>
    <t>Odessa</t>
  </si>
  <si>
    <t>K0H2H0</t>
  </si>
  <si>
    <t>Entegrus Powerlines Inc.</t>
  </si>
  <si>
    <t>Ashfield-Colborne-Wawanosh, Township of</t>
  </si>
  <si>
    <t>Plevna</t>
  </si>
  <si>
    <t>K0H2M0</t>
  </si>
  <si>
    <t>EnWin Utilities Ltd.</t>
  </si>
  <si>
    <t>Asphodel-Norwood, Township of</t>
  </si>
  <si>
    <t>Stella</t>
  </si>
  <si>
    <t>K0H2S0</t>
  </si>
  <si>
    <t>EPCOR Electricity Distribution Ontario Inc.</t>
  </si>
  <si>
    <t>Assiginack, Township of</t>
  </si>
  <si>
    <t>Griffith</t>
  </si>
  <si>
    <t>K0J2R0</t>
  </si>
  <si>
    <t>ERTH Power Corporation</t>
  </si>
  <si>
    <t>Athens, Township of</t>
  </si>
  <si>
    <t>Camden East</t>
  </si>
  <si>
    <t>K0K1J0</t>
  </si>
  <si>
    <t>Essex Powerlines Corporation</t>
  </si>
  <si>
    <t>Atikokan, Town of</t>
  </si>
  <si>
    <t>Centreville</t>
  </si>
  <si>
    <t>K0K1N0</t>
  </si>
  <si>
    <t>Festival Hydro Inc.</t>
  </si>
  <si>
    <t>Augusta, Township of</t>
  </si>
  <si>
    <t>Enterprise</t>
  </si>
  <si>
    <t>K0K1Z0</t>
  </si>
  <si>
    <t>Fort Albany Power Corporation</t>
  </si>
  <si>
    <t>Aurora, Town of</t>
  </si>
  <si>
    <t>Erinsville</t>
  </si>
  <si>
    <t>K0K2A0</t>
  </si>
  <si>
    <t>Fort Frances Power Corporation</t>
  </si>
  <si>
    <t>Aylmer, Town of</t>
  </si>
  <si>
    <t>Marlbank</t>
  </si>
  <si>
    <t>K0K2L0</t>
  </si>
  <si>
    <t>GrandBridge Energy</t>
  </si>
  <si>
    <t>Baldwin, Township of</t>
  </si>
  <si>
    <t>Newburgh</t>
  </si>
  <si>
    <t>K0K2S0</t>
  </si>
  <si>
    <t>Greater Sudbury Hydro Inc.</t>
  </si>
  <si>
    <t>Bancroft, Town of</t>
  </si>
  <si>
    <t>Selby</t>
  </si>
  <si>
    <t>K0K2Z0</t>
  </si>
  <si>
    <t>Grimsby Power Inc.</t>
  </si>
  <si>
    <t>Barrie, City of</t>
  </si>
  <si>
    <t>Tamworth</t>
  </si>
  <si>
    <t>K0K3G0</t>
  </si>
  <si>
    <t>Guelph Hydro</t>
  </si>
  <si>
    <t>Bayham, Municipality of</t>
  </si>
  <si>
    <t>Yarker</t>
  </si>
  <si>
    <t>K0K3N0</t>
  </si>
  <si>
    <t>Halton Hills Hydro Inc.</t>
  </si>
  <si>
    <t>Beckwith, Township of</t>
  </si>
  <si>
    <t>Manitoulin (District)</t>
  </si>
  <si>
    <t>Manitoulin</t>
  </si>
  <si>
    <t>Killarney</t>
  </si>
  <si>
    <t>P0M2A0</t>
  </si>
  <si>
    <t>Hearst Power Distribution Company Limited</t>
  </si>
  <si>
    <t>Belleville, City of</t>
  </si>
  <si>
    <t>Birch Island</t>
  </si>
  <si>
    <t>P0P1A0</t>
  </si>
  <si>
    <t>Hydro 2000 Inc.</t>
  </si>
  <si>
    <t>Billings, Township of</t>
  </si>
  <si>
    <t>Evansville</t>
  </si>
  <si>
    <t>P0P1E0</t>
  </si>
  <si>
    <t>Hydro Hawkesbury Inc./Hawkesbury Hydro Inc.</t>
  </si>
  <si>
    <t>Black River-Matheson, Township of</t>
  </si>
  <si>
    <t>M' Chigeeng</t>
  </si>
  <si>
    <t>P0P1G0</t>
  </si>
  <si>
    <t>Blandford-Blenheim, Township of</t>
  </si>
  <si>
    <t>Gore Bay</t>
  </si>
  <si>
    <t>P0P1H0</t>
  </si>
  <si>
    <t>Hydro One Networks Inc./Cat Lake Power Community</t>
  </si>
  <si>
    <t>Blind River, Town of</t>
  </si>
  <si>
    <t>Kagawong</t>
  </si>
  <si>
    <t>P0P1J0</t>
  </si>
  <si>
    <t>Hydro One Remote Communities Inc.</t>
  </si>
  <si>
    <t>Bluewater, Municipality of</t>
  </si>
  <si>
    <t>Little Current</t>
  </si>
  <si>
    <t>P0P1K0</t>
  </si>
  <si>
    <t>Hydro Ottawa Limited</t>
  </si>
  <si>
    <t>Bonfield, Township of</t>
  </si>
  <si>
    <t>Manitowaning</t>
  </si>
  <si>
    <t>P0P1N0</t>
  </si>
  <si>
    <t>InnPower Corporation</t>
  </si>
  <si>
    <t>Bonnechere Valley, Township of</t>
  </si>
  <si>
    <t>Meldrum Bay</t>
  </si>
  <si>
    <t>P0P1R0</t>
  </si>
  <si>
    <t>Kashechewan Power Corporation</t>
  </si>
  <si>
    <t>Bracebridge, Town of</t>
  </si>
  <si>
    <t>Mindemoya</t>
  </si>
  <si>
    <t>P0P1S0</t>
  </si>
  <si>
    <t>Kingston Hydro Corporation</t>
  </si>
  <si>
    <t>Bradford West Gwillimbury, Town of</t>
  </si>
  <si>
    <t>Providence Bay</t>
  </si>
  <si>
    <t>P0P1T0</t>
  </si>
  <si>
    <t>Lakefront Utilities Inc.</t>
  </si>
  <si>
    <t>Brampton, City of</t>
  </si>
  <si>
    <t>Sheguiandah</t>
  </si>
  <si>
    <t>P0P1W0</t>
  </si>
  <si>
    <t>Lakeland Power Distribution Ltd.</t>
  </si>
  <si>
    <t>Brant, County of</t>
  </si>
  <si>
    <t>Sheshegwaning</t>
  </si>
  <si>
    <t>P0P1X0</t>
  </si>
  <si>
    <t>London Hydro Inc.</t>
  </si>
  <si>
    <t>Brantford, City of</t>
  </si>
  <si>
    <t>Silver Water</t>
  </si>
  <si>
    <t>P0P1Y0</t>
  </si>
  <si>
    <t>Milton Hydro Distribution Inc.</t>
  </si>
  <si>
    <t>Brethour, Township of</t>
  </si>
  <si>
    <t>South Baymouth</t>
  </si>
  <si>
    <t>P0P1Z0</t>
  </si>
  <si>
    <t>Newmarket-Tay Power Distribution Ltd.</t>
  </si>
  <si>
    <t>Brighton, Municipality of</t>
  </si>
  <si>
    <t>Spring Bay</t>
  </si>
  <si>
    <t>P0P2B0</t>
  </si>
  <si>
    <t>Niagara-on-the-Lake Hydro Inc.</t>
  </si>
  <si>
    <t>Brock, Township of</t>
  </si>
  <si>
    <t>Tehkummah</t>
  </si>
  <si>
    <t>P0P2C0</t>
  </si>
  <si>
    <t>Niagara Peninsula Energy Inc.</t>
  </si>
  <si>
    <t>Brockton, Municipality of</t>
  </si>
  <si>
    <t>Wikwemikong</t>
  </si>
  <si>
    <t>P0P2J0</t>
  </si>
  <si>
    <t>North Bay Hydro</t>
  </si>
  <si>
    <t>Brockville, City of</t>
  </si>
  <si>
    <t>Middlesex (County)</t>
  </si>
  <si>
    <t>Middlesex</t>
  </si>
  <si>
    <t>Appin</t>
  </si>
  <si>
    <t>N0L1A0</t>
  </si>
  <si>
    <t>Northern Ontario Wires Inc.</t>
  </si>
  <si>
    <t>Brooke-Alvinston, Municipality of</t>
  </si>
  <si>
    <t>Delaware</t>
  </si>
  <si>
    <t>N0L1E0</t>
  </si>
  <si>
    <t>Oakville Hydro Electricity Distribution Inc.</t>
  </si>
  <si>
    <t>Bruce, County of</t>
  </si>
  <si>
    <t>Dorchester</t>
  </si>
  <si>
    <t>N0L1G0</t>
  </si>
  <si>
    <t>Orangeville Hydro Limited</t>
  </si>
  <si>
    <t>Bruce Mines, Town of</t>
  </si>
  <si>
    <t>N0L1G1</t>
  </si>
  <si>
    <t>Oshawa PUC Networks Inc.</t>
  </si>
  <si>
    <t>Brudenell, Lyndoch and Raglan, Township of</t>
  </si>
  <si>
    <t>N0L1G2</t>
  </si>
  <si>
    <t>Ottawa River Power Corporation</t>
  </si>
  <si>
    <t>Burk’s Falls, Village of</t>
  </si>
  <si>
    <t>Thames Centre</t>
  </si>
  <si>
    <t>N0L1G3</t>
  </si>
  <si>
    <t>PUC Distribution Inc.</t>
  </si>
  <si>
    <t>Burlington, City of</t>
  </si>
  <si>
    <t>N0L1G4</t>
  </si>
  <si>
    <t>Renfrew Hydro Inc.</t>
  </si>
  <si>
    <t>Burpee and Mills, Township of</t>
  </si>
  <si>
    <t>N0L1G5</t>
  </si>
  <si>
    <t>Rideau St. Lawrence Distribution Inc.</t>
  </si>
  <si>
    <t>Caledon, Town of</t>
  </si>
  <si>
    <t>N0L1G6</t>
  </si>
  <si>
    <t>Sioux Lookout Hydro Inc.</t>
  </si>
  <si>
    <t>Callander, Municipality of</t>
  </si>
  <si>
    <t>Glencoe</t>
  </si>
  <si>
    <t>N0L1M0</t>
  </si>
  <si>
    <t>Synergy North Corporation</t>
  </si>
  <si>
    <t>Calvin, Municipality of</t>
  </si>
  <si>
    <t>Harrietsville</t>
  </si>
  <si>
    <t>N0L1N0</t>
  </si>
  <si>
    <t>Tillsonburg Hydro Inc.</t>
  </si>
  <si>
    <t>Cambridge, City of</t>
  </si>
  <si>
    <t>Komoka</t>
  </si>
  <si>
    <t>N0L1R0</t>
  </si>
  <si>
    <t>Toronto Hydro-Electric System Limited</t>
  </si>
  <si>
    <t>Carleton Place, Town of</t>
  </si>
  <si>
    <t>Melbourne</t>
  </si>
  <si>
    <t>N0L1T0</t>
  </si>
  <si>
    <t>Wasaga Distribution Inc.</t>
  </si>
  <si>
    <t>Carling, Township of</t>
  </si>
  <si>
    <t>Mossley</t>
  </si>
  <si>
    <t>N0L1V0</t>
  </si>
  <si>
    <t>Welland Hydro-Electric System Corp</t>
  </si>
  <si>
    <t>Carlow/Mayo, Township of</t>
  </si>
  <si>
    <t>Mount Brydges</t>
  </si>
  <si>
    <t>N0L1W0</t>
  </si>
  <si>
    <t>Wellington North Power Inc.</t>
  </si>
  <si>
    <t>Casey, Township of</t>
  </si>
  <si>
    <t>Muncey</t>
  </si>
  <si>
    <t>N0L1Y0</t>
  </si>
  <si>
    <t>Westario Power Inc.</t>
  </si>
  <si>
    <t>Casselman, Municipality of</t>
  </si>
  <si>
    <t>Newbury</t>
  </si>
  <si>
    <t>N0L1Z0</t>
  </si>
  <si>
    <t>Cavan Monaghan, Township of</t>
  </si>
  <si>
    <t>Putnam</t>
  </si>
  <si>
    <t>N0L2B0</t>
  </si>
  <si>
    <t>Central Elgin, Municipality of</t>
  </si>
  <si>
    <t>Talbotville Royal</t>
  </si>
  <si>
    <t>N0L2K0</t>
  </si>
  <si>
    <t>Central Frontenac, Township of</t>
  </si>
  <si>
    <t>Ailsa Craig</t>
  </si>
  <si>
    <t>N0M1A0</t>
  </si>
  <si>
    <t>Central Huron, Municipality of</t>
  </si>
  <si>
    <t>Arva</t>
  </si>
  <si>
    <t>N0M1C0</t>
  </si>
  <si>
    <t>Central Manitoulin, Municipality of</t>
  </si>
  <si>
    <t>Denfield</t>
  </si>
  <si>
    <t>N0M1P0</t>
  </si>
  <si>
    <t>Centre Hastings, Municipality of</t>
  </si>
  <si>
    <t>Granton</t>
  </si>
  <si>
    <t>N0M1V0</t>
  </si>
  <si>
    <t>Centre Wellington, Township of</t>
  </si>
  <si>
    <t>Ilderton</t>
  </si>
  <si>
    <t>N0M2A0</t>
  </si>
  <si>
    <t>Chamberlain, Township of</t>
  </si>
  <si>
    <t>Kerwood</t>
  </si>
  <si>
    <t>N0M2B0</t>
  </si>
  <si>
    <t>Champlain, Township of</t>
  </si>
  <si>
    <t>Kintore</t>
  </si>
  <si>
    <t>N0M2C0</t>
  </si>
  <si>
    <t>Chapleau, Township of</t>
  </si>
  <si>
    <t>Lucan</t>
  </si>
  <si>
    <t>N0M2J0</t>
  </si>
  <si>
    <t>Chapple, Township of</t>
  </si>
  <si>
    <t>Parkhill</t>
  </si>
  <si>
    <t>N0M2K0</t>
  </si>
  <si>
    <t>Charlton and Dack, Municipality of</t>
  </si>
  <si>
    <t>Thamesford</t>
  </si>
  <si>
    <t>N0M2M0</t>
  </si>
  <si>
    <t>Chatham-Kent, Municipality of</t>
  </si>
  <si>
    <t>Thorndale</t>
  </si>
  <si>
    <t>N0M2P0</t>
  </si>
  <si>
    <t>Chatsworth, Township of</t>
  </si>
  <si>
    <t>N0M2V0</t>
  </si>
  <si>
    <t>Chisholm, Township of</t>
  </si>
  <si>
    <t>N0M3P0</t>
  </si>
  <si>
    <t>Clarence-Rockland, City of</t>
  </si>
  <si>
    <t>London</t>
  </si>
  <si>
    <t>N5V</t>
  </si>
  <si>
    <t>Clarington, Municipality of</t>
  </si>
  <si>
    <t>N5W</t>
  </si>
  <si>
    <t>Clearview, Township of</t>
  </si>
  <si>
    <t>N5X</t>
  </si>
  <si>
    <t>Cobalt, Town of</t>
  </si>
  <si>
    <t>N5Y</t>
  </si>
  <si>
    <t>Cobourg, Town of</t>
  </si>
  <si>
    <t>N5Z</t>
  </si>
  <si>
    <t>Cochrane, Town of</t>
  </si>
  <si>
    <t>N6A</t>
  </si>
  <si>
    <t>Cockburn Island, Township of</t>
  </si>
  <si>
    <t>N6B</t>
  </si>
  <si>
    <t>Coleman, Township of</t>
  </si>
  <si>
    <t>N6C</t>
  </si>
  <si>
    <t>Collingwood, Town of</t>
  </si>
  <si>
    <t>N6E</t>
  </si>
  <si>
    <t>Conmee, Township of</t>
  </si>
  <si>
    <t>N6G</t>
  </si>
  <si>
    <t>Cornwall, City of</t>
  </si>
  <si>
    <t>N6H</t>
  </si>
  <si>
    <t>Cramahe, Township of</t>
  </si>
  <si>
    <t>N6J</t>
  </si>
  <si>
    <t>Dawn-Euphemia, Township of</t>
  </si>
  <si>
    <t>N6K</t>
  </si>
  <si>
    <t>Dawson, Township of</t>
  </si>
  <si>
    <t>N6L</t>
  </si>
  <si>
    <t>Deep River, Town of</t>
  </si>
  <si>
    <t>N6M</t>
  </si>
  <si>
    <t>Deseronto, Town of</t>
  </si>
  <si>
    <t>N6N</t>
  </si>
  <si>
    <t>Dorion, Township of</t>
  </si>
  <si>
    <t>N6P</t>
  </si>
  <si>
    <t>Douro-Dummer, Township of</t>
  </si>
  <si>
    <t>Strathroy</t>
  </si>
  <si>
    <t>N7G</t>
  </si>
  <si>
    <t>Drummond/North Elmsley, Township of</t>
  </si>
  <si>
    <t>Muskoka (Regional Municipality)</t>
  </si>
  <si>
    <t>Muskoka</t>
  </si>
  <si>
    <t>Dorset</t>
  </si>
  <si>
    <t>P0A1E0</t>
  </si>
  <si>
    <t>Dryden, City of</t>
  </si>
  <si>
    <t>Dwight</t>
  </si>
  <si>
    <t>P0A1H0</t>
  </si>
  <si>
    <t>Dubreuilville, Township of</t>
  </si>
  <si>
    <t>Novar</t>
  </si>
  <si>
    <t>P0A1R0</t>
  </si>
  <si>
    <t>Dufferin, County of</t>
  </si>
  <si>
    <t>Baysville</t>
  </si>
  <si>
    <t>P0B1A0</t>
  </si>
  <si>
    <t>Durham, Regional Municipality of</t>
  </si>
  <si>
    <t>Beaumaris</t>
  </si>
  <si>
    <t>P0B1B0</t>
  </si>
  <si>
    <t>Dutton/Dunwich, Municipality of</t>
  </si>
  <si>
    <t>Milford Bay</t>
  </si>
  <si>
    <t>P0B1E0</t>
  </si>
  <si>
    <t>Dysart et al, Municipality of</t>
  </si>
  <si>
    <t>Minett</t>
  </si>
  <si>
    <t>P0B1G0</t>
  </si>
  <si>
    <t>Ear Falls, Township of</t>
  </si>
  <si>
    <t>Port Carling</t>
  </si>
  <si>
    <t>P0B1J0</t>
  </si>
  <si>
    <t>East Ferris, Township of</t>
  </si>
  <si>
    <t>Port Sandfield</t>
  </si>
  <si>
    <t>P0B1K0</t>
  </si>
  <si>
    <t>East Garafraxa, Township of</t>
  </si>
  <si>
    <t>Port Sydney</t>
  </si>
  <si>
    <t>P0B1L0</t>
  </si>
  <si>
    <t>East Gwillimbury, Town of</t>
  </si>
  <si>
    <t>Utterson</t>
  </si>
  <si>
    <t>P0B1M0</t>
  </si>
  <si>
    <t>East Hawkesbury, Township of</t>
  </si>
  <si>
    <t>Windermere</t>
  </si>
  <si>
    <t>P0B1P0</t>
  </si>
  <si>
    <t>East Zorra-Tavistock, Township of</t>
  </si>
  <si>
    <t>Bala</t>
  </si>
  <si>
    <t>P0C1A0</t>
  </si>
  <si>
    <t>Edwardsburgh/Cardinal, Township of</t>
  </si>
  <si>
    <t>MacTier</t>
  </si>
  <si>
    <t>P0C1H0</t>
  </si>
  <si>
    <t>Elgin, County of</t>
  </si>
  <si>
    <t>Rosseau</t>
  </si>
  <si>
    <t>P0C1J0</t>
  </si>
  <si>
    <t>Elizabethtown-Kitley, Township of</t>
  </si>
  <si>
    <t>Archipelago</t>
  </si>
  <si>
    <t>P0C1K0</t>
  </si>
  <si>
    <t>Elliot Lake, City of</t>
  </si>
  <si>
    <t>Torrance</t>
  </si>
  <si>
    <t>P0C1M0</t>
  </si>
  <si>
    <t>Emo, Township of</t>
  </si>
  <si>
    <t>Honey Harbour</t>
  </si>
  <si>
    <t>P0E1E0</t>
  </si>
  <si>
    <t>Englehart, Town of</t>
  </si>
  <si>
    <t>Kilworthy</t>
  </si>
  <si>
    <t>P0E1G0</t>
  </si>
  <si>
    <t>Enniskillen, Township of</t>
  </si>
  <si>
    <t>Huntsville</t>
  </si>
  <si>
    <t>P1H</t>
  </si>
  <si>
    <t>Erin, Town of</t>
  </si>
  <si>
    <t>Bracebridge</t>
  </si>
  <si>
    <t>P1L</t>
  </si>
  <si>
    <t>Espanola, Town of</t>
  </si>
  <si>
    <t>Gravenhurst</t>
  </si>
  <si>
    <t>P1P</t>
  </si>
  <si>
    <t>Essa, Township of</t>
  </si>
  <si>
    <t>Niagara (Regional Municipality)</t>
  </si>
  <si>
    <t>Niagara</t>
  </si>
  <si>
    <t>Beamsville</t>
  </si>
  <si>
    <t>L0R1B0</t>
  </si>
  <si>
    <t>Essex, County of</t>
  </si>
  <si>
    <t>Lincoln</t>
  </si>
  <si>
    <t>L0R1B1</t>
  </si>
  <si>
    <t>Essex, Town of</t>
  </si>
  <si>
    <t>L0R1B2</t>
  </si>
  <si>
    <t>Evanturel, Township of</t>
  </si>
  <si>
    <t>L0R1B3</t>
  </si>
  <si>
    <t>Faraday, Township of</t>
  </si>
  <si>
    <t>L0R1B4</t>
  </si>
  <si>
    <t>Fauquier-Strickland, Township of</t>
  </si>
  <si>
    <t>L0R1B5</t>
  </si>
  <si>
    <t>Fort Erie, Town of</t>
  </si>
  <si>
    <t>L0R1B6</t>
  </si>
  <si>
    <t>Fort Frances, Town of</t>
  </si>
  <si>
    <t>L0R1B7</t>
  </si>
  <si>
    <t>French River, Municipality of</t>
  </si>
  <si>
    <t>L0R1B8</t>
  </si>
  <si>
    <t>Front of Yonge, Township of</t>
  </si>
  <si>
    <t>L0R1B9</t>
  </si>
  <si>
    <t>Frontenac, County of</t>
  </si>
  <si>
    <t>Caistor Centre</t>
  </si>
  <si>
    <t>L0R1E0</t>
  </si>
  <si>
    <t>Frontenac Islands, Township of</t>
  </si>
  <si>
    <t>Campden</t>
  </si>
  <si>
    <t>L0R1G0</t>
  </si>
  <si>
    <t>Gananoque, Town of</t>
  </si>
  <si>
    <t>Grassie</t>
  </si>
  <si>
    <t>L0R1M0</t>
  </si>
  <si>
    <t>Gauthier, Township of</t>
  </si>
  <si>
    <t>Jordan Station</t>
  </si>
  <si>
    <t>L0R1S0</t>
  </si>
  <si>
    <t>Georgian Bay, Township of</t>
  </si>
  <si>
    <t>St. Anns</t>
  </si>
  <si>
    <t>L0R1Y0</t>
  </si>
  <si>
    <t>Georgian Bluffs, Township of</t>
  </si>
  <si>
    <t>Smithville</t>
  </si>
  <si>
    <t>L0R2A0</t>
  </si>
  <si>
    <t>Georgina, Town of</t>
  </si>
  <si>
    <t>Vineland</t>
  </si>
  <si>
    <t>L0R2C0</t>
  </si>
  <si>
    <t>Gillies, Township of</t>
  </si>
  <si>
    <t>L0R2E0</t>
  </si>
  <si>
    <t>Goderich, Town of</t>
  </si>
  <si>
    <t>Wellandport</t>
  </si>
  <si>
    <t>L0R2J0</t>
  </si>
  <si>
    <t>Gordon/Barrie Island, Municipality of</t>
  </si>
  <si>
    <t>West Lincoln</t>
  </si>
  <si>
    <t>L0R2J6</t>
  </si>
  <si>
    <t>Gore Bay, Town of</t>
  </si>
  <si>
    <t>Allanburg</t>
  </si>
  <si>
    <t>L0S1A0</t>
  </si>
  <si>
    <t>Grand Valley, Town of</t>
  </si>
  <si>
    <t>Crystal Beach</t>
  </si>
  <si>
    <t>L0S1B0</t>
  </si>
  <si>
    <t>Gravenhurst, Town of</t>
  </si>
  <si>
    <t>Fenwick</t>
  </si>
  <si>
    <t>L0S1C0</t>
  </si>
  <si>
    <t>Greater Madawaska, Township of</t>
  </si>
  <si>
    <t>Fonthill</t>
  </si>
  <si>
    <t>L0S1E0</t>
  </si>
  <si>
    <t>Greater Napanee, Town of</t>
  </si>
  <si>
    <t>Pelham</t>
  </si>
  <si>
    <t>L0S1E1</t>
  </si>
  <si>
    <t>Greater Sudbury, City of</t>
  </si>
  <si>
    <t>L0S1E2</t>
  </si>
  <si>
    <t>Greenstone, Municipality of</t>
  </si>
  <si>
    <t>L0S1E3</t>
  </si>
  <si>
    <t>Grey, County of</t>
  </si>
  <si>
    <t>L0S1E4</t>
  </si>
  <si>
    <t>Grey Highlands, Municipality of</t>
  </si>
  <si>
    <t>L0S1E5</t>
  </si>
  <si>
    <t>Grimsby, Town of</t>
  </si>
  <si>
    <t>L0S1E6</t>
  </si>
  <si>
    <t>Guelph, City of</t>
  </si>
  <si>
    <t>L0S1E7</t>
  </si>
  <si>
    <t>Guelph/Eramosa, Township of</t>
  </si>
  <si>
    <t>Niagara-on-the-Lake</t>
  </si>
  <si>
    <t>L0S1J0</t>
  </si>
  <si>
    <t>Haldimand County</t>
  </si>
  <si>
    <t>Thorold</t>
  </si>
  <si>
    <t>L0S1J1</t>
  </si>
  <si>
    <t>Haliburton, County of</t>
  </si>
  <si>
    <t>Port Robinson</t>
  </si>
  <si>
    <t>L0S1K0</t>
  </si>
  <si>
    <t>Halton, Regional Municipality of</t>
  </si>
  <si>
    <t>Queenston</t>
  </si>
  <si>
    <t>L0S1L0</t>
  </si>
  <si>
    <t>Halton Hills, Town of</t>
  </si>
  <si>
    <t>Ridgeville</t>
  </si>
  <si>
    <t>L0S1M0</t>
  </si>
  <si>
    <t>Hamilton, City of</t>
  </si>
  <si>
    <t>Ridgeway</t>
  </si>
  <si>
    <t>L0S1N0</t>
  </si>
  <si>
    <t>Hamilton, Township of</t>
  </si>
  <si>
    <t>St. Davids</t>
  </si>
  <si>
    <t>L0S1P0</t>
  </si>
  <si>
    <t>Hanover, Town of</t>
  </si>
  <si>
    <t>Sherkston</t>
  </si>
  <si>
    <t>L0S1R0</t>
  </si>
  <si>
    <t>Harley, Township of</t>
  </si>
  <si>
    <t>Stevensville</t>
  </si>
  <si>
    <t>L0S1S0</t>
  </si>
  <si>
    <t>Harris, Township of</t>
  </si>
  <si>
    <t>L0S1S1</t>
  </si>
  <si>
    <t>Hastings, County of</t>
  </si>
  <si>
    <t>Virgil</t>
  </si>
  <si>
    <t>L0S1T0</t>
  </si>
  <si>
    <t>Hastings Highlands, Municipality of</t>
  </si>
  <si>
    <t>Wainfleet</t>
  </si>
  <si>
    <t>L0S1V0</t>
  </si>
  <si>
    <t>Havelock-Belmont-Methuen, Township of</t>
  </si>
  <si>
    <t>Port Colborne</t>
  </si>
  <si>
    <t>L0S5V3</t>
  </si>
  <si>
    <t>Hawkesbury, Town of</t>
  </si>
  <si>
    <t>Fort Erie</t>
  </si>
  <si>
    <t>L2A</t>
  </si>
  <si>
    <t>Head, Clara and Maria, Township of</t>
  </si>
  <si>
    <t>Niagara Falls</t>
  </si>
  <si>
    <t>L2E</t>
  </si>
  <si>
    <t>Hearst, Town of</t>
  </si>
  <si>
    <t>L2G</t>
  </si>
  <si>
    <t>Highlands East, Municipality of</t>
  </si>
  <si>
    <t>L2H</t>
  </si>
  <si>
    <t>Hilliard, Township of</t>
  </si>
  <si>
    <t>L2J</t>
  </si>
  <si>
    <t>Hilton, Township of</t>
  </si>
  <si>
    <t>St. Catharines</t>
  </si>
  <si>
    <t>L2M</t>
  </si>
  <si>
    <t>Hilton Beach, Village of</t>
  </si>
  <si>
    <t>L2N</t>
  </si>
  <si>
    <t>Hornepayne, Township of</t>
  </si>
  <si>
    <t>L2P</t>
  </si>
  <si>
    <t>Horton, Township of</t>
  </si>
  <si>
    <t>L2R</t>
  </si>
  <si>
    <t>Howick, Township of</t>
  </si>
  <si>
    <t>L2S</t>
  </si>
  <si>
    <t>Hudson, Township of</t>
  </si>
  <si>
    <t>L2T</t>
  </si>
  <si>
    <t>Huntsville, Town of</t>
  </si>
  <si>
    <t>L2V</t>
  </si>
  <si>
    <t>Huron, County of</t>
  </si>
  <si>
    <t>L2W</t>
  </si>
  <si>
    <t>Huron East, Municipality of</t>
  </si>
  <si>
    <t>Welland</t>
  </si>
  <si>
    <t>L3B</t>
  </si>
  <si>
    <t>Huron Shores, Municipality of</t>
  </si>
  <si>
    <t>L3C</t>
  </si>
  <si>
    <t>Huron-Kinloss, Township of</t>
  </si>
  <si>
    <t>L3K</t>
  </si>
  <si>
    <t>Ignace, Township of</t>
  </si>
  <si>
    <t>Grimsby</t>
  </si>
  <si>
    <t>L3M</t>
  </si>
  <si>
    <t>Ingersoll, Town of</t>
  </si>
  <si>
    <t>Nipissing (District)</t>
  </si>
  <si>
    <t>Nipissing</t>
  </si>
  <si>
    <t>Whitney</t>
  </si>
  <si>
    <t>K0J2M0</t>
  </si>
  <si>
    <t>Innisfil, Town of</t>
  </si>
  <si>
    <t>Lake St Peter</t>
  </si>
  <si>
    <t>K0L2K0</t>
  </si>
  <si>
    <t>Iroquois Falls, Town of</t>
  </si>
  <si>
    <t>Astorville</t>
  </si>
  <si>
    <t>P0H1B0</t>
  </si>
  <si>
    <t>James, Township of</t>
  </si>
  <si>
    <t>Bear Island</t>
  </si>
  <si>
    <t>P0H1C0</t>
  </si>
  <si>
    <t>Jocelyn, Township of</t>
  </si>
  <si>
    <t>Bonfield</t>
  </si>
  <si>
    <t>P0H1E0</t>
  </si>
  <si>
    <t>Johnson, Township of</t>
  </si>
  <si>
    <t>Cache Bay</t>
  </si>
  <si>
    <t>P0H1G0</t>
  </si>
  <si>
    <t>Joly, Township of</t>
  </si>
  <si>
    <t>Callander</t>
  </si>
  <si>
    <t>P0H1H0</t>
  </si>
  <si>
    <t>Kapuskasing, Town of</t>
  </si>
  <si>
    <t>Corbeil</t>
  </si>
  <si>
    <t>P0H1K0</t>
  </si>
  <si>
    <t>Kawartha Lakes, City of</t>
  </si>
  <si>
    <t>Crystal Falls</t>
  </si>
  <si>
    <t>P0H1L0</t>
  </si>
  <si>
    <t>Kearney, Town of</t>
  </si>
  <si>
    <t>Field</t>
  </si>
  <si>
    <t>P0H1M0</t>
  </si>
  <si>
    <t>Kenora, City of</t>
  </si>
  <si>
    <t>Hornell Heights</t>
  </si>
  <si>
    <t>P0H1P0</t>
  </si>
  <si>
    <t>Kerns, Township of</t>
  </si>
  <si>
    <t>Lavigne</t>
  </si>
  <si>
    <t>P0H1R0</t>
  </si>
  <si>
    <t>Killaloe, Hagarty and Richards, Township of</t>
  </si>
  <si>
    <t>Marten River</t>
  </si>
  <si>
    <t>P0H1T0</t>
  </si>
  <si>
    <t>Killarney, Municipality of</t>
  </si>
  <si>
    <t>Mattawa</t>
  </si>
  <si>
    <t>P0H1V0</t>
  </si>
  <si>
    <t>Kincardine, Municipality of</t>
  </si>
  <si>
    <t>Redbridge</t>
  </si>
  <si>
    <t>P0H2A0</t>
  </si>
  <si>
    <t>King, Township of</t>
  </si>
  <si>
    <t>River Valley</t>
  </si>
  <si>
    <t>P0H2C0</t>
  </si>
  <si>
    <t>Kingston, City of</t>
  </si>
  <si>
    <t>Rutherglen</t>
  </si>
  <si>
    <t>P0H2E0</t>
  </si>
  <si>
    <t>Kingsville, Town of</t>
  </si>
  <si>
    <t>Temagami</t>
  </si>
  <si>
    <t>P0H2H0</t>
  </si>
  <si>
    <t>Kirkland Lake, Town of</t>
  </si>
  <si>
    <t>Thorne</t>
  </si>
  <si>
    <t>P0H2J0</t>
  </si>
  <si>
    <t>Kitchener, City of</t>
  </si>
  <si>
    <t>Tilden Lake</t>
  </si>
  <si>
    <t>P0H2K0</t>
  </si>
  <si>
    <t>La Vallee, Township of</t>
  </si>
  <si>
    <t>Verner</t>
  </si>
  <si>
    <t>P0H2M0</t>
  </si>
  <si>
    <t>LaSalle, Town of</t>
  </si>
  <si>
    <t>Port Loring</t>
  </si>
  <si>
    <t>P0Y1S0</t>
  </si>
  <si>
    <t>Laird, Township of</t>
  </si>
  <si>
    <t>North Bay</t>
  </si>
  <si>
    <t>P1A</t>
  </si>
  <si>
    <t>Lake of Bays, Township of</t>
  </si>
  <si>
    <t>P1B</t>
  </si>
  <si>
    <t>Lake of the Woods, Township of</t>
  </si>
  <si>
    <t>P1C</t>
  </si>
  <si>
    <t>Lakeshore, Municipality of</t>
  </si>
  <si>
    <t>Sturgeon Falls</t>
  </si>
  <si>
    <t>P2B</t>
  </si>
  <si>
    <t>Lambton, County of</t>
  </si>
  <si>
    <t>Norfolk (County)</t>
  </si>
  <si>
    <t>Norfolk</t>
  </si>
  <si>
    <t>Port Dover</t>
  </si>
  <si>
    <t>N0A1N0</t>
  </si>
  <si>
    <t>Lambton Shores, Municipality of</t>
  </si>
  <si>
    <t>N0A1N1</t>
  </si>
  <si>
    <t>Lanark, County of</t>
  </si>
  <si>
    <t>N0A1N2</t>
  </si>
  <si>
    <t>Lanark Highlands, Township of</t>
  </si>
  <si>
    <t>N0A1N3</t>
  </si>
  <si>
    <t>Larder Lake, Township of</t>
  </si>
  <si>
    <t>N0A1N4</t>
  </si>
  <si>
    <t>Latchford, Town of</t>
  </si>
  <si>
    <t>N0A1N5</t>
  </si>
  <si>
    <t>Laurentian Hills, Town of</t>
  </si>
  <si>
    <t>N0A1N6</t>
  </si>
  <si>
    <t>Laurentian Valley, Township of</t>
  </si>
  <si>
    <t>N0A1N7</t>
  </si>
  <si>
    <t>Leamington, Municipality of</t>
  </si>
  <si>
    <t>N0A1N8</t>
  </si>
  <si>
    <t>Leeds and Grenville, United Counties of</t>
  </si>
  <si>
    <t>N0A1N9</t>
  </si>
  <si>
    <t>Leeds and the Thousand Islands, Township of</t>
  </si>
  <si>
    <t>Langton</t>
  </si>
  <si>
    <t>N0A1X0</t>
  </si>
  <si>
    <t>Lennox and Addington, County of</t>
  </si>
  <si>
    <t>Clear Creek</t>
  </si>
  <si>
    <t>N0E1C0</t>
  </si>
  <si>
    <t>Limerick, Township of</t>
  </si>
  <si>
    <t>N0E1G0</t>
  </si>
  <si>
    <t>Lincoln, Town of</t>
  </si>
  <si>
    <t>La Salette</t>
  </si>
  <si>
    <t>N0E1H0</t>
  </si>
  <si>
    <t>London, City of</t>
  </si>
  <si>
    <t>Port Rowan</t>
  </si>
  <si>
    <t>N0E1M0</t>
  </si>
  <si>
    <t>Loyalist, Township of</t>
  </si>
  <si>
    <t>St. Williams</t>
  </si>
  <si>
    <t>N0E1P0</t>
  </si>
  <si>
    <t>Lucan Biddulph, Township of</t>
  </si>
  <si>
    <t>Turkey Point</t>
  </si>
  <si>
    <t>N0E1T0</t>
  </si>
  <si>
    <t>Macdonald, Meredith and Aberdeen Additional, Township of</t>
  </si>
  <si>
    <t>Vanessa</t>
  </si>
  <si>
    <t>N0E1V0</t>
  </si>
  <si>
    <t>Machar, Township of</t>
  </si>
  <si>
    <t>Vittoria</t>
  </si>
  <si>
    <t>N0E1W0</t>
  </si>
  <si>
    <t>Machin, Township of</t>
  </si>
  <si>
    <t>Walsingham</t>
  </si>
  <si>
    <t>N0E1X0</t>
  </si>
  <si>
    <t>Madawaska Valley, Township of</t>
  </si>
  <si>
    <t>Waterford</t>
  </si>
  <si>
    <t>N0E1Y0</t>
  </si>
  <si>
    <t>Madoc, Township of</t>
  </si>
  <si>
    <t>Wilsonville</t>
  </si>
  <si>
    <t>N0E1Z0</t>
  </si>
  <si>
    <t>Magnetawan, Municipality of</t>
  </si>
  <si>
    <t>Windham Centre</t>
  </si>
  <si>
    <t>N0E2A0</t>
  </si>
  <si>
    <t>Malahide, Township of</t>
  </si>
  <si>
    <t>Delhi</t>
  </si>
  <si>
    <t>N0E2N0</t>
  </si>
  <si>
    <t>Manitouwadge, Township of</t>
  </si>
  <si>
    <t>Courtland</t>
  </si>
  <si>
    <t>N0J1E0</t>
  </si>
  <si>
    <t>Mapleton, Township of</t>
  </si>
  <si>
    <t>Simcoe</t>
  </si>
  <si>
    <t>N3Y</t>
  </si>
  <si>
    <t>Marathon, Town of</t>
  </si>
  <si>
    <t>N4B</t>
  </si>
  <si>
    <t>Markham, City of</t>
  </si>
  <si>
    <t>Northumberland (County)</t>
  </si>
  <si>
    <t>Northumberland</t>
  </si>
  <si>
    <t>Baltimore</t>
  </si>
  <si>
    <t>K0K1C0</t>
  </si>
  <si>
    <t>Markstay-Warren, Municipality of</t>
  </si>
  <si>
    <t>Brighton</t>
  </si>
  <si>
    <t>K0K1H0</t>
  </si>
  <si>
    <t>Marmora and Lake, Municipality of</t>
  </si>
  <si>
    <t>Castleton</t>
  </si>
  <si>
    <t>K0K1M0</t>
  </si>
  <si>
    <t>Matachewan, Township of</t>
  </si>
  <si>
    <t>Codrington</t>
  </si>
  <si>
    <t>K0K1R0</t>
  </si>
  <si>
    <t>Mattawa, Town of</t>
  </si>
  <si>
    <t>Colborne</t>
  </si>
  <si>
    <t>K0K1S0</t>
  </si>
  <si>
    <t>Mattawan, Municipality of</t>
  </si>
  <si>
    <t>Gores Landing</t>
  </si>
  <si>
    <t>K0K2E0</t>
  </si>
  <si>
    <t>Mattice-Val Côté, Township of</t>
  </si>
  <si>
    <t>Grafton</t>
  </si>
  <si>
    <t>K0K2G0</t>
  </si>
  <si>
    <t>McDougall, Township of</t>
  </si>
  <si>
    <t>Harwood</t>
  </si>
  <si>
    <t>K0K2H0</t>
  </si>
  <si>
    <t>McGarry, Township of</t>
  </si>
  <si>
    <t>Roseneath</t>
  </si>
  <si>
    <t>K0K2X0</t>
  </si>
  <si>
    <t>McKellar, Township of</t>
  </si>
  <si>
    <t>Warkworth</t>
  </si>
  <si>
    <t>K0K3K0</t>
  </si>
  <si>
    <t>McMurrich/Monteith, Township of</t>
  </si>
  <si>
    <t>Bewdley</t>
  </si>
  <si>
    <t>K0L1E0</t>
  </si>
  <si>
    <t>McNab/Braeside, Township of</t>
  </si>
  <si>
    <t>Campbellford</t>
  </si>
  <si>
    <t>K0L1L0</t>
  </si>
  <si>
    <t>Meaford, Municipality of</t>
  </si>
  <si>
    <t>Hastings</t>
  </si>
  <si>
    <t>K0L1Y0</t>
  </si>
  <si>
    <t>Melancthon, Township of</t>
  </si>
  <si>
    <t>Trent River</t>
  </si>
  <si>
    <t>K0L2Z0</t>
  </si>
  <si>
    <t>Merrickville-Wolford, Village of</t>
  </si>
  <si>
    <t>Westwood</t>
  </si>
  <si>
    <t>K0L3B0</t>
  </si>
  <si>
    <t>Middlesex, County of</t>
  </si>
  <si>
    <t>Cobourg</t>
  </si>
  <si>
    <t>K9A</t>
  </si>
  <si>
    <t>Middlesex Centre, Municipality of</t>
  </si>
  <si>
    <t>Campbellcroft</t>
  </si>
  <si>
    <t>L0A1B0</t>
  </si>
  <si>
    <t>Midland, Town of</t>
  </si>
  <si>
    <t>L0A1M0</t>
  </si>
  <si>
    <t>Milton, Town of</t>
  </si>
  <si>
    <t>L0A3M0</t>
  </si>
  <si>
    <t>Minden Hills, Township of</t>
  </si>
  <si>
    <t>L0A3V7</t>
  </si>
  <si>
    <t>Minto, Town of</t>
  </si>
  <si>
    <t>Port Hope</t>
  </si>
  <si>
    <t>L1A</t>
  </si>
  <si>
    <t>Mississauga, City of</t>
  </si>
  <si>
    <t>Ottawa (City)</t>
  </si>
  <si>
    <t>Ottawa</t>
  </si>
  <si>
    <t>Carp</t>
  </si>
  <si>
    <t>K0A1C0</t>
  </si>
  <si>
    <t>Mississippi Mills, Municipality of</t>
  </si>
  <si>
    <t>Carlsbad Springs</t>
  </si>
  <si>
    <t>K0A1K0</t>
  </si>
  <si>
    <t>Mono, Town of</t>
  </si>
  <si>
    <t>K0A1L0</t>
  </si>
  <si>
    <t>Montague, Township of</t>
  </si>
  <si>
    <t>Dunrobin</t>
  </si>
  <si>
    <t>K0A1T0</t>
  </si>
  <si>
    <t>Moonbeam, Township of</t>
  </si>
  <si>
    <t>Edwards</t>
  </si>
  <si>
    <t>K0A1V0</t>
  </si>
  <si>
    <t>Moosonee, Town of</t>
  </si>
  <si>
    <t>Fitzroy Harbour</t>
  </si>
  <si>
    <t>K0A1X0</t>
  </si>
  <si>
    <t>Morley, Township of</t>
  </si>
  <si>
    <t>Kars</t>
  </si>
  <si>
    <t>K0A2E0</t>
  </si>
  <si>
    <t>Morris-Turnberry, Municipality of</t>
  </si>
  <si>
    <t>Kenmore</t>
  </si>
  <si>
    <t>K0A2G0</t>
  </si>
  <si>
    <t>Mulmur, Township of</t>
  </si>
  <si>
    <t>Kinburn</t>
  </si>
  <si>
    <t>K0A2H0</t>
  </si>
  <si>
    <t>Muskoka, District Municipality of</t>
  </si>
  <si>
    <t>Limoges</t>
  </si>
  <si>
    <t>K0A2M0</t>
  </si>
  <si>
    <t>Muskoka Lakes, Township of</t>
  </si>
  <si>
    <t>Manotick Station</t>
  </si>
  <si>
    <t>K0A2N0</t>
  </si>
  <si>
    <t>Nairn and Hyman, Township of</t>
  </si>
  <si>
    <t>Metcalfe</t>
  </si>
  <si>
    <t>K0A2P0</t>
  </si>
  <si>
    <t>Neebing, Municipality of</t>
  </si>
  <si>
    <t>North Gower</t>
  </si>
  <si>
    <t>K0A2T0</t>
  </si>
  <si>
    <t>New Tecumseth, Town of</t>
  </si>
  <si>
    <t>Osgoode</t>
  </si>
  <si>
    <t>K0A2W0</t>
  </si>
  <si>
    <t>Newbury, Village of</t>
  </si>
  <si>
    <t>Ramsayville</t>
  </si>
  <si>
    <t>K0A2Y0</t>
  </si>
  <si>
    <t>Newmarket, Town of</t>
  </si>
  <si>
    <t>Richmond</t>
  </si>
  <si>
    <t>K0A2Z0</t>
  </si>
  <si>
    <t>Niagara, Regional Municipality of</t>
  </si>
  <si>
    <t>K0A3A0</t>
  </si>
  <si>
    <t>Niagara Falls, City of</t>
  </si>
  <si>
    <t>Sarsfield</t>
  </si>
  <si>
    <t>K0A3E0</t>
  </si>
  <si>
    <t>Niagara-on-the-Lake, Town of</t>
  </si>
  <si>
    <t>Vars</t>
  </si>
  <si>
    <t>K0A3H0</t>
  </si>
  <si>
    <t>Nipigon, Township of</t>
  </si>
  <si>
    <t>Woodlawn</t>
  </si>
  <si>
    <t>K0A3M0</t>
  </si>
  <si>
    <t>Nipissing, Township of</t>
  </si>
  <si>
    <t>Munster</t>
  </si>
  <si>
    <t>K0A3P0</t>
  </si>
  <si>
    <t>Norfolk County</t>
  </si>
  <si>
    <t>Burritts Rapids</t>
  </si>
  <si>
    <t>K0G1B0</t>
  </si>
  <si>
    <t>North Algona Wilberforce, Township of</t>
  </si>
  <si>
    <t>K1A</t>
  </si>
  <si>
    <t>North Bay, City of</t>
  </si>
  <si>
    <t>K1B</t>
  </si>
  <si>
    <t>North Dumfries, Township of</t>
  </si>
  <si>
    <t>K1C</t>
  </si>
  <si>
    <t>North Dundas, Township of</t>
  </si>
  <si>
    <t>K1E</t>
  </si>
  <si>
    <t>North Frontenac, Township of</t>
  </si>
  <si>
    <t>K1G</t>
  </si>
  <si>
    <t>North Glengarry, Township of</t>
  </si>
  <si>
    <t>K1H</t>
  </si>
  <si>
    <t>North Grenville, Municipality of</t>
  </si>
  <si>
    <t>K1J</t>
  </si>
  <si>
    <t>North Huron, Township of</t>
  </si>
  <si>
    <t>K1K</t>
  </si>
  <si>
    <t>North Kawartha, Township of</t>
  </si>
  <si>
    <t>K1L</t>
  </si>
  <si>
    <t>North Middlesex, Municipality of</t>
  </si>
  <si>
    <t>K1M</t>
  </si>
  <si>
    <t>North Perth, Municipality of</t>
  </si>
  <si>
    <t>K1N</t>
  </si>
  <si>
    <t>North Stormont, Township of</t>
  </si>
  <si>
    <t>K1P</t>
  </si>
  <si>
    <t>Northeastern Manitoulin and The Islands, Town of</t>
  </si>
  <si>
    <t>K1R</t>
  </si>
  <si>
    <t>Northern Bruce Peninsula, Municipality of</t>
  </si>
  <si>
    <t>K1S</t>
  </si>
  <si>
    <t>Northumberland, County of</t>
  </si>
  <si>
    <t>K1T</t>
  </si>
  <si>
    <t>Norwich, Township of</t>
  </si>
  <si>
    <t>K1V</t>
  </si>
  <si>
    <t>O’Connor, Township of</t>
  </si>
  <si>
    <t>K1W</t>
  </si>
  <si>
    <t>Oakville, Town of</t>
  </si>
  <si>
    <t>K1X</t>
  </si>
  <si>
    <t>Oil Springs, Village of</t>
  </si>
  <si>
    <t>K1Y</t>
  </si>
  <si>
    <t>Oliver Paipoonge, Municipality of</t>
  </si>
  <si>
    <t>K1Z</t>
  </si>
  <si>
    <t>Opasatika, Township of</t>
  </si>
  <si>
    <t>K2A</t>
  </si>
  <si>
    <t>Orangeville, Town of</t>
  </si>
  <si>
    <t>K2B</t>
  </si>
  <si>
    <t>Orillia, City of</t>
  </si>
  <si>
    <t>K2C</t>
  </si>
  <si>
    <t>Oro-Medonte, Township of</t>
  </si>
  <si>
    <t>K2E</t>
  </si>
  <si>
    <t>Oshawa, City of</t>
  </si>
  <si>
    <t>K2G</t>
  </si>
  <si>
    <t>Otonabee-South Monaghan, Township of</t>
  </si>
  <si>
    <t>K2H</t>
  </si>
  <si>
    <t>Ottawa, City of</t>
  </si>
  <si>
    <t>K2J</t>
  </si>
  <si>
    <t>Owen Sound, City of</t>
  </si>
  <si>
    <t>K2K</t>
  </si>
  <si>
    <t>Oxford, County of</t>
  </si>
  <si>
    <t>K2L</t>
  </si>
  <si>
    <t>Papineau-Cameron, Township of</t>
  </si>
  <si>
    <t>K2M</t>
  </si>
  <si>
    <t>Parry Sound, Town of</t>
  </si>
  <si>
    <t>K2P</t>
  </si>
  <si>
    <t>Peel, Regional Municipality of</t>
  </si>
  <si>
    <t>K2R</t>
  </si>
  <si>
    <t>Pelee, Township of</t>
  </si>
  <si>
    <t>K2S</t>
  </si>
  <si>
    <t>Pelham, Town of</t>
  </si>
  <si>
    <t>K2T</t>
  </si>
  <si>
    <t>Pembroke, City of</t>
  </si>
  <si>
    <t>K2V</t>
  </si>
  <si>
    <t>Penetanguishene, Town of</t>
  </si>
  <si>
    <t>K2W</t>
  </si>
  <si>
    <t>Perry, Township of</t>
  </si>
  <si>
    <t>K4A</t>
  </si>
  <si>
    <t>Perth, Town of</t>
  </si>
  <si>
    <t>Navan</t>
  </si>
  <si>
    <t>K4B</t>
  </si>
  <si>
    <t>Perth, County of</t>
  </si>
  <si>
    <t>Cumberland</t>
  </si>
  <si>
    <t>K4C</t>
  </si>
  <si>
    <t>Perth East, Township of</t>
  </si>
  <si>
    <t>Manotick</t>
  </si>
  <si>
    <t>K4M</t>
  </si>
  <si>
    <t>Perth South, Township of</t>
  </si>
  <si>
    <t>Greely</t>
  </si>
  <si>
    <t>K4P</t>
  </si>
  <si>
    <t>Petawawa, Town of</t>
  </si>
  <si>
    <t>Oxford (Regional Municipality)</t>
  </si>
  <si>
    <t>Oxford</t>
  </si>
  <si>
    <t>Tavistock</t>
  </si>
  <si>
    <t>N0B2R0</t>
  </si>
  <si>
    <t>Peterborough, County of</t>
  </si>
  <si>
    <t>Cathcart</t>
  </si>
  <si>
    <t>N0E1B0</t>
  </si>
  <si>
    <t>Peterborough, City of</t>
  </si>
  <si>
    <t>Beachville</t>
  </si>
  <si>
    <t>N0J1A0</t>
  </si>
  <si>
    <t>Petrolia, Town of</t>
  </si>
  <si>
    <t>Bright</t>
  </si>
  <si>
    <t>N0J1B0</t>
  </si>
  <si>
    <t>Pickering, City of</t>
  </si>
  <si>
    <t>Burgessville</t>
  </si>
  <si>
    <t>N0J1C0</t>
  </si>
  <si>
    <t>Pickle Lake, Township of</t>
  </si>
  <si>
    <t>Drumbo</t>
  </si>
  <si>
    <t>N0J1G0</t>
  </si>
  <si>
    <t>Plummer Additional, Township of</t>
  </si>
  <si>
    <t>Embro</t>
  </si>
  <si>
    <t>N0J1J0</t>
  </si>
  <si>
    <t>Plympton-Wyoming, Town of</t>
  </si>
  <si>
    <t>Hickson</t>
  </si>
  <si>
    <t>N0J1L0</t>
  </si>
  <si>
    <t>Point Edward, Village of</t>
  </si>
  <si>
    <t>Innerkip</t>
  </si>
  <si>
    <t>N0J1M0</t>
  </si>
  <si>
    <t>Port Colborne, City of</t>
  </si>
  <si>
    <t>Mount Elgin</t>
  </si>
  <si>
    <t>N0J1N0</t>
  </si>
  <si>
    <t>Port Hope, Municipality of</t>
  </si>
  <si>
    <t>Norwich</t>
  </si>
  <si>
    <t>N0J1P0</t>
  </si>
  <si>
    <t>Powassan, Municipality of</t>
  </si>
  <si>
    <t>N0J1P1</t>
  </si>
  <si>
    <t>Prescott, Town of</t>
  </si>
  <si>
    <t>N0J1P2</t>
  </si>
  <si>
    <t>Prescott and Russell, United Counties of</t>
  </si>
  <si>
    <t>Otterville</t>
  </si>
  <si>
    <t>N0J1R0</t>
  </si>
  <si>
    <t>Prince, Township of</t>
  </si>
  <si>
    <t>Plattsville</t>
  </si>
  <si>
    <t>N0J1S0</t>
  </si>
  <si>
    <t>Prince Edward, County of</t>
  </si>
  <si>
    <t>Princeton</t>
  </si>
  <si>
    <t>N0J1V0</t>
  </si>
  <si>
    <t>Puslinch, Township of</t>
  </si>
  <si>
    <t>Salford</t>
  </si>
  <si>
    <t>N0J1W0</t>
  </si>
  <si>
    <t>Quinte West, City of</t>
  </si>
  <si>
    <t>Springford</t>
  </si>
  <si>
    <t>N0J1X0</t>
  </si>
  <si>
    <t>Rainy River, Town of</t>
  </si>
  <si>
    <t>Lakeside</t>
  </si>
  <si>
    <t>N0M2G0</t>
  </si>
  <si>
    <t>Ramara, Township of</t>
  </si>
  <si>
    <t>Tillsonburg</t>
  </si>
  <si>
    <t>N4G</t>
  </si>
  <si>
    <t>Red Lake, Municipality of</t>
  </si>
  <si>
    <t>Woodstock</t>
  </si>
  <si>
    <t>N4S</t>
  </si>
  <si>
    <t>Red Rock, Township of</t>
  </si>
  <si>
    <t>N4T</t>
  </si>
  <si>
    <t>Renfrew, County of</t>
  </si>
  <si>
    <t>N4V</t>
  </si>
  <si>
    <t>Renfrew, Town of</t>
  </si>
  <si>
    <t>Ingersoll</t>
  </si>
  <si>
    <t>N5C</t>
  </si>
  <si>
    <t>Richmond Hill, City of</t>
  </si>
  <si>
    <t>Parry Sound (District)</t>
  </si>
  <si>
    <t>Parry Sound</t>
  </si>
  <si>
    <t>Ahmic Harbour</t>
  </si>
  <si>
    <t>P0A1A0</t>
  </si>
  <si>
    <t>Rideau Lakes, Township of</t>
  </si>
  <si>
    <t>Burks Falls</t>
  </si>
  <si>
    <t>P0A1C0</t>
  </si>
  <si>
    <t>Russell, Township of</t>
  </si>
  <si>
    <t>Dunchurch</t>
  </si>
  <si>
    <t>P0A1G0</t>
  </si>
  <si>
    <t>Ryerson, Township of</t>
  </si>
  <si>
    <t>Emsdale</t>
  </si>
  <si>
    <t>P0A1J0</t>
  </si>
  <si>
    <t>Sables-Spanish Rivers, Township of</t>
  </si>
  <si>
    <t>Katrine</t>
  </si>
  <si>
    <t>P0A1L0</t>
  </si>
  <si>
    <t>Sarnia, City of</t>
  </si>
  <si>
    <t>Kearney</t>
  </si>
  <si>
    <t>P0A1M0</t>
  </si>
  <si>
    <t>Saugeen Shores, Town of</t>
  </si>
  <si>
    <t>Magnetawan</t>
  </si>
  <si>
    <t>P0A1P0</t>
  </si>
  <si>
    <t>Sault Ste. Marie, City of</t>
  </si>
  <si>
    <t>South River</t>
  </si>
  <si>
    <t>P0A1X0</t>
  </si>
  <si>
    <t>Schreiber, Township of</t>
  </si>
  <si>
    <t>Sprucedale</t>
  </si>
  <si>
    <t>P0A1Y0</t>
  </si>
  <si>
    <t>Scugog, Township of</t>
  </si>
  <si>
    <t>Sundridge</t>
  </si>
  <si>
    <t>P0A1Z0</t>
  </si>
  <si>
    <t>Seguin, Township of</t>
  </si>
  <si>
    <t>P0A2A0</t>
  </si>
  <si>
    <t>Selwyn, Township of</t>
  </si>
  <si>
    <t>Britt</t>
  </si>
  <si>
    <t>P0G1A0</t>
  </si>
  <si>
    <t>Severn, Township of</t>
  </si>
  <si>
    <t>Byng Inlet</t>
  </si>
  <si>
    <t>P0G1B0</t>
  </si>
  <si>
    <t>Shelburne, Town of</t>
  </si>
  <si>
    <t>Mckellar</t>
  </si>
  <si>
    <t>P0G1C0</t>
  </si>
  <si>
    <t>Shuniah, Municipality of</t>
  </si>
  <si>
    <t>Nobel</t>
  </si>
  <si>
    <t>P0G1G0</t>
  </si>
  <si>
    <t>Simcoe, County of</t>
  </si>
  <si>
    <t>Pickerel</t>
  </si>
  <si>
    <t>P0G1J0</t>
  </si>
  <si>
    <t>Sioux Lookout, Municipality of</t>
  </si>
  <si>
    <t>Pointe-Au-Baril-Station</t>
  </si>
  <si>
    <t>P0G1K0</t>
  </si>
  <si>
    <t>Sioux Narrows-Nestor Falls, Township of</t>
  </si>
  <si>
    <t>Arnstein</t>
  </si>
  <si>
    <t>P0H1A0</t>
  </si>
  <si>
    <t>Smiths Falls, Town of</t>
  </si>
  <si>
    <t>Commanda</t>
  </si>
  <si>
    <t>P0H1J0</t>
  </si>
  <si>
    <t>Smooth Rock Falls, Town of</t>
  </si>
  <si>
    <t>Golden Valley</t>
  </si>
  <si>
    <t>P0H1N0</t>
  </si>
  <si>
    <t>South Algonquin, Township of</t>
  </si>
  <si>
    <t>Loring</t>
  </si>
  <si>
    <t>P0H1S0</t>
  </si>
  <si>
    <t>South Bruce, Municipality of</t>
  </si>
  <si>
    <t>P0H1W0</t>
  </si>
  <si>
    <t>South Bruce Peninsula, Town of</t>
  </si>
  <si>
    <t>P0H1Y0</t>
  </si>
  <si>
    <t>South Dundas, Municipality of</t>
  </si>
  <si>
    <t>Powassan</t>
  </si>
  <si>
    <t>P0H1Z0</t>
  </si>
  <si>
    <t>South Frontenac, Township of</t>
  </si>
  <si>
    <t>Trout Creek</t>
  </si>
  <si>
    <t>P0H2L0</t>
  </si>
  <si>
    <t>South Glengarry, Township of</t>
  </si>
  <si>
    <t>Restoule</t>
  </si>
  <si>
    <t>P0H2R0</t>
  </si>
  <si>
    <t>South Huron, Municipality of</t>
  </si>
  <si>
    <t>Monteith</t>
  </si>
  <si>
    <t>P0K1P0</t>
  </si>
  <si>
    <t>South River, Village of</t>
  </si>
  <si>
    <t>P2A</t>
  </si>
  <si>
    <t>South Stormont, Township of</t>
  </si>
  <si>
    <t>Peel (Regional Municipality)</t>
  </si>
  <si>
    <t>Peel</t>
  </si>
  <si>
    <t>Alton</t>
  </si>
  <si>
    <t>L0N1A0</t>
  </si>
  <si>
    <t>South-West Oxford, Township of</t>
  </si>
  <si>
    <t>Caledon East</t>
  </si>
  <si>
    <t>L0N1E0</t>
  </si>
  <si>
    <t>Southgate, Township of</t>
  </si>
  <si>
    <t>Palgrave</t>
  </si>
  <si>
    <t>L0N1P0</t>
  </si>
  <si>
    <t>Southwest Middlesex, Municipality of</t>
  </si>
  <si>
    <t>Terra Cotta</t>
  </si>
  <si>
    <t>L0P1N0</t>
  </si>
  <si>
    <t>Southwold, Township of</t>
  </si>
  <si>
    <t>L0P1P0</t>
  </si>
  <si>
    <t>Spanish, Town of</t>
  </si>
  <si>
    <t>Mississauga</t>
  </si>
  <si>
    <t>L4T</t>
  </si>
  <si>
    <t>Springwater, Township of</t>
  </si>
  <si>
    <t>L4V</t>
  </si>
  <si>
    <t>St. Catharines, City of</t>
  </si>
  <si>
    <t>L4W</t>
  </si>
  <si>
    <t>St. Clair, Township of</t>
  </si>
  <si>
    <t>L4X</t>
  </si>
  <si>
    <t>St. Joseph, Township of</t>
  </si>
  <si>
    <t>L4Y</t>
  </si>
  <si>
    <t>St. Marys, Town of</t>
  </si>
  <si>
    <t>L4Z</t>
  </si>
  <si>
    <t>St. Thomas, City of</t>
  </si>
  <si>
    <t>L5A</t>
  </si>
  <si>
    <t>St.-Charles, Municipality of</t>
  </si>
  <si>
    <t>L5B</t>
  </si>
  <si>
    <t>Stirling-Rawdon, Township of</t>
  </si>
  <si>
    <t>L5C</t>
  </si>
  <si>
    <t>Stone Mills, Township of</t>
  </si>
  <si>
    <t>L5E</t>
  </si>
  <si>
    <t>Stormont, Dundas and Glengarry, United Counties of</t>
  </si>
  <si>
    <t>L5G</t>
  </si>
  <si>
    <t>Stratford, City of</t>
  </si>
  <si>
    <t>L5H</t>
  </si>
  <si>
    <t>Strathroy-Caradoc, Municipality of</t>
  </si>
  <si>
    <t>L5J</t>
  </si>
  <si>
    <t>Strong, Township of</t>
  </si>
  <si>
    <t>L5K</t>
  </si>
  <si>
    <t>Sundridge, Village of</t>
  </si>
  <si>
    <t>L5L</t>
  </si>
  <si>
    <t>Tarbutt, Township of</t>
  </si>
  <si>
    <t>L5M</t>
  </si>
  <si>
    <t>Tay, Township of</t>
  </si>
  <si>
    <t>L5N</t>
  </si>
  <si>
    <t>Tay Valley, Township of</t>
  </si>
  <si>
    <t>L5P</t>
  </si>
  <si>
    <t>Tecumseh, Town of</t>
  </si>
  <si>
    <t>L5R</t>
  </si>
  <si>
    <t>Tehkummah, Township of</t>
  </si>
  <si>
    <t>L5S</t>
  </si>
  <si>
    <t>Temagami, Municipality of</t>
  </si>
  <si>
    <t>L5T</t>
  </si>
  <si>
    <t>Temiskaming Shores, City of</t>
  </si>
  <si>
    <t>L5V</t>
  </si>
  <si>
    <t>Terrace Bay, Township of</t>
  </si>
  <si>
    <t>L5W</t>
  </si>
  <si>
    <t>Thames Centre, Municipality of</t>
  </si>
  <si>
    <t>Brampton</t>
  </si>
  <si>
    <t>L5Z</t>
  </si>
  <si>
    <t>The Archipelago, Township of</t>
  </si>
  <si>
    <t>L6P</t>
  </si>
  <si>
    <t>The Blue Mountains, Town of</t>
  </si>
  <si>
    <t>L6R</t>
  </si>
  <si>
    <t>The Nation Municipality</t>
  </si>
  <si>
    <t>L6S</t>
  </si>
  <si>
    <t>The North Shore, Township of</t>
  </si>
  <si>
    <t>L6T</t>
  </si>
  <si>
    <t>Thessalon, Town of</t>
  </si>
  <si>
    <t>L6V</t>
  </si>
  <si>
    <t>Thornloe, Village of</t>
  </si>
  <si>
    <t>L6W</t>
  </si>
  <si>
    <t>Thorold, City of</t>
  </si>
  <si>
    <t>L6X</t>
  </si>
  <si>
    <t>Thunder Bay, City of</t>
  </si>
  <si>
    <t>L6Y</t>
  </si>
  <si>
    <t>Tillsonburg, Town of</t>
  </si>
  <si>
    <t>L6Z</t>
  </si>
  <si>
    <t>Timmins, City of</t>
  </si>
  <si>
    <t>L7A</t>
  </si>
  <si>
    <t>Tiny, Township of</t>
  </si>
  <si>
    <t>Caledon</t>
  </si>
  <si>
    <t>L7C</t>
  </si>
  <si>
    <t>Toronto, City of</t>
  </si>
  <si>
    <t>Bolton</t>
  </si>
  <si>
    <t>L7E</t>
  </si>
  <si>
    <t>Trent Hills, Municipality of</t>
  </si>
  <si>
    <t>L7K</t>
  </si>
  <si>
    <t>Trent Lakes, Municipality of</t>
  </si>
  <si>
    <t>L7Z</t>
  </si>
  <si>
    <t>Tudor and Cashel, Township of</t>
  </si>
  <si>
    <t>Perth (County)</t>
  </si>
  <si>
    <t>Perth</t>
  </si>
  <si>
    <t>Shakespeare</t>
  </si>
  <si>
    <t>N0B2P0</t>
  </si>
  <si>
    <t>Tweed, Municipality of</t>
  </si>
  <si>
    <t>Atwood</t>
  </si>
  <si>
    <t>N0G1B0</t>
  </si>
  <si>
    <t>Tyendinaga, Township of</t>
  </si>
  <si>
    <t>Gowanstown</t>
  </si>
  <si>
    <t>N0G1Y0</t>
  </si>
  <si>
    <t>Uxbridge, Township of</t>
  </si>
  <si>
    <t>Bornholm</t>
  </si>
  <si>
    <t>N0K1A0</t>
  </si>
  <si>
    <t>Val Rita-Harty, Township of</t>
  </si>
  <si>
    <t>Waterloo (Regional Municipality)</t>
  </si>
  <si>
    <t>Waterloo</t>
  </si>
  <si>
    <t>St. Clements</t>
  </si>
  <si>
    <t>N0B2M0</t>
  </si>
  <si>
    <t>Vaughan, City of</t>
  </si>
  <si>
    <t>St. Jacobs</t>
  </si>
  <si>
    <t>N0B2M1</t>
  </si>
  <si>
    <t>Wainfleet, Township of</t>
  </si>
  <si>
    <t>N0B2N0</t>
  </si>
  <si>
    <t>Warwick, Township of</t>
  </si>
  <si>
    <t>Wallenstein</t>
  </si>
  <si>
    <t>N0B2S0</t>
  </si>
  <si>
    <t>Wasaga Beach, Town of</t>
  </si>
  <si>
    <t>Wellesley</t>
  </si>
  <si>
    <t>N0B2T0</t>
  </si>
  <si>
    <t>Waterloo, Regional Municipality of</t>
  </si>
  <si>
    <t>West Montrose</t>
  </si>
  <si>
    <t>N0B2V0</t>
  </si>
  <si>
    <t>Waterloo, City of</t>
  </si>
  <si>
    <t>North Dumfries</t>
  </si>
  <si>
    <t>N0V1L0</t>
  </si>
  <si>
    <t>Wawa, Municipality of</t>
  </si>
  <si>
    <t>Cambridge</t>
  </si>
  <si>
    <t>N1P</t>
  </si>
  <si>
    <t>Welland, City of</t>
  </si>
  <si>
    <t>N1R</t>
  </si>
  <si>
    <t>Wellesley, Township of</t>
  </si>
  <si>
    <t>N1S</t>
  </si>
  <si>
    <t>Wellington, County of</t>
  </si>
  <si>
    <t>N1T</t>
  </si>
  <si>
    <t>Wellington North, Township of</t>
  </si>
  <si>
    <t>Kitchener</t>
  </si>
  <si>
    <t>N2A</t>
  </si>
  <si>
    <t>West Elgin, Municipality of</t>
  </si>
  <si>
    <t>N2B</t>
  </si>
  <si>
    <t>West Grey, Municipality of</t>
  </si>
  <si>
    <t>N2C</t>
  </si>
  <si>
    <t>West Lincoln, Township of</t>
  </si>
  <si>
    <t>N2E</t>
  </si>
  <si>
    <t>West Nipissing, Municipality of</t>
  </si>
  <si>
    <t>N2G</t>
  </si>
  <si>
    <t>West Perth, Municipality of</t>
  </si>
  <si>
    <t>N2H</t>
  </si>
  <si>
    <t>Westport, Village of</t>
  </si>
  <si>
    <t>N2J</t>
  </si>
  <si>
    <t>Whitby, Town of</t>
  </si>
  <si>
    <t>N2K</t>
  </si>
  <si>
    <t>Whitchurch-Stouffville, Town of</t>
  </si>
  <si>
    <t>N2L</t>
  </si>
  <si>
    <t>White River, Township of</t>
  </si>
  <si>
    <t>N2M</t>
  </si>
  <si>
    <t>Whitestone, Municipality of</t>
  </si>
  <si>
    <t>N2N</t>
  </si>
  <si>
    <t>Whitewater Region, Township of</t>
  </si>
  <si>
    <t>N2P</t>
  </si>
  <si>
    <t>Wilmot, Township of</t>
  </si>
  <si>
    <t>N2R</t>
  </si>
  <si>
    <t>Windsor, City of</t>
  </si>
  <si>
    <t>N2T</t>
  </si>
  <si>
    <t>Wollaston, Township of</t>
  </si>
  <si>
    <t>N2V</t>
  </si>
  <si>
    <t>Woodstock, City of</t>
  </si>
  <si>
    <t>New Hamburg</t>
  </si>
  <si>
    <t>N3A</t>
  </si>
  <si>
    <t>Woolwich, Township of</t>
  </si>
  <si>
    <t>Elmira</t>
  </si>
  <si>
    <t>N3B</t>
  </si>
  <si>
    <t>York, Regional Municipality of</t>
  </si>
  <si>
    <t>N3C</t>
  </si>
  <si>
    <t>Zorra, Township of</t>
  </si>
  <si>
    <t>N3E</t>
  </si>
  <si>
    <t>N3H</t>
  </si>
  <si>
    <t>Wellington (County)</t>
  </si>
  <si>
    <t>Wellington</t>
  </si>
  <si>
    <t>Alma</t>
  </si>
  <si>
    <t>N0B1A0</t>
  </si>
  <si>
    <t>Ariss</t>
  </si>
  <si>
    <t>N0B1B0</t>
  </si>
  <si>
    <t>Arkell</t>
  </si>
  <si>
    <t>N0B1C0</t>
  </si>
  <si>
    <t>Belwood</t>
  </si>
  <si>
    <t>N0B1J0</t>
  </si>
  <si>
    <t>Eden Mills</t>
  </si>
  <si>
    <t>N0B1P0</t>
  </si>
  <si>
    <t>Elora</t>
  </si>
  <si>
    <t>N0B1S0</t>
  </si>
  <si>
    <t>Erin</t>
  </si>
  <si>
    <t>N0B1T0</t>
  </si>
  <si>
    <t>Hillsburgh</t>
  </si>
  <si>
    <t>N0B1Z0</t>
  </si>
  <si>
    <t>Morriston</t>
  </si>
  <si>
    <t>N0B2C0</t>
  </si>
  <si>
    <t>Puslinch</t>
  </si>
  <si>
    <t>N0B2J0</t>
  </si>
  <si>
    <t>Rockwood</t>
  </si>
  <si>
    <t>N0B2K0</t>
  </si>
  <si>
    <t>Arthur</t>
  </si>
  <si>
    <t>N0G1A0</t>
  </si>
  <si>
    <t>Conn</t>
  </si>
  <si>
    <t>N0G1N0</t>
  </si>
  <si>
    <t>Drayton</t>
  </si>
  <si>
    <t>N0G1P0</t>
  </si>
  <si>
    <t>Harriston</t>
  </si>
  <si>
    <t>N0G1Z0</t>
  </si>
  <si>
    <t>Kenilworth</t>
  </si>
  <si>
    <t>N0G2E0</t>
  </si>
  <si>
    <t>Moorefield</t>
  </si>
  <si>
    <t>N0G2K0</t>
  </si>
  <si>
    <t>Mount Forest</t>
  </si>
  <si>
    <t>N0G2L0</t>
  </si>
  <si>
    <t>N0G2L1</t>
  </si>
  <si>
    <t>N0G2L2</t>
  </si>
  <si>
    <t>N0G2L3</t>
  </si>
  <si>
    <t>Palmerston</t>
  </si>
  <si>
    <t>N0G2P0</t>
  </si>
  <si>
    <t>Guelph</t>
  </si>
  <si>
    <t>N1C</t>
  </si>
  <si>
    <t>N1E</t>
  </si>
  <si>
    <t>N1G</t>
  </si>
  <si>
    <t>N1H</t>
  </si>
  <si>
    <t>N1K</t>
  </si>
  <si>
    <t>N1L</t>
  </si>
  <si>
    <t>Fergus</t>
  </si>
  <si>
    <t>N1M</t>
  </si>
  <si>
    <t>York (Regional Municipality)</t>
  </si>
  <si>
    <t>York</t>
  </si>
  <si>
    <t>Jacksons Point</t>
  </si>
  <si>
    <t>L0E1L0</t>
  </si>
  <si>
    <t>Pefferlaw</t>
  </si>
  <si>
    <t>L0E1N0</t>
  </si>
  <si>
    <t>Roches Point</t>
  </si>
  <si>
    <t>L0E1P0</t>
  </si>
  <si>
    <t>Sutton</t>
  </si>
  <si>
    <t>L0E1R0</t>
  </si>
  <si>
    <t>Willow Beach</t>
  </si>
  <si>
    <t>L0E1S0</t>
  </si>
  <si>
    <t>Cedar Valley</t>
  </si>
  <si>
    <t>L0G1E0</t>
  </si>
  <si>
    <t>Kettleby</t>
  </si>
  <si>
    <t>L0G1J0</t>
  </si>
  <si>
    <t>Mount Albert</t>
  </si>
  <si>
    <t>L0G1M0</t>
  </si>
  <si>
    <t>Nobleton</t>
  </si>
  <si>
    <t>L0G1N0</t>
  </si>
  <si>
    <t>Queensville</t>
  </si>
  <si>
    <t>L0G1R0</t>
  </si>
  <si>
    <t>Schomberg</t>
  </si>
  <si>
    <t>L0G1T0</t>
  </si>
  <si>
    <t>Sharon</t>
  </si>
  <si>
    <t>L0G1V0</t>
  </si>
  <si>
    <t>L0G7R0</t>
  </si>
  <si>
    <t>Gormley</t>
  </si>
  <si>
    <t>L0H1G0</t>
  </si>
  <si>
    <t>Kleinburg</t>
  </si>
  <si>
    <t>L0J1A0</t>
  </si>
  <si>
    <t>L0J1C0</t>
  </si>
  <si>
    <t>L0K1T0</t>
  </si>
  <si>
    <t>Newmarket</t>
  </si>
  <si>
    <t>L2x</t>
  </si>
  <si>
    <t>Markham</t>
  </si>
  <si>
    <t>L3P</t>
  </si>
  <si>
    <t>L3R</t>
  </si>
  <si>
    <t>L3S</t>
  </si>
  <si>
    <t>Thornhill</t>
  </si>
  <si>
    <t>L3T</t>
  </si>
  <si>
    <t>L3X</t>
  </si>
  <si>
    <t>L3Y</t>
  </si>
  <si>
    <t>Stouffville</t>
  </si>
  <si>
    <t>L4A</t>
  </si>
  <si>
    <t>Richmond Hill</t>
  </si>
  <si>
    <t>L4B</t>
  </si>
  <si>
    <t>L4C</t>
  </si>
  <si>
    <t>L4E</t>
  </si>
  <si>
    <t>Aurora</t>
  </si>
  <si>
    <t>L4G</t>
  </si>
  <si>
    <t>Woodbridge</t>
  </si>
  <si>
    <t>L4H</t>
  </si>
  <si>
    <t>L4J</t>
  </si>
  <si>
    <t>Concord</t>
  </si>
  <si>
    <t>L4K</t>
  </si>
  <si>
    <t>L4L</t>
  </si>
  <si>
    <t>Keswick</t>
  </si>
  <si>
    <t>L4P</t>
  </si>
  <si>
    <t>L4S</t>
  </si>
  <si>
    <t>Vaughan</t>
  </si>
  <si>
    <t>L6A</t>
  </si>
  <si>
    <t>L6B</t>
  </si>
  <si>
    <t>L6C</t>
  </si>
  <si>
    <t>L6E</t>
  </si>
  <si>
    <t>L6G</t>
  </si>
  <si>
    <t>King City</t>
  </si>
  <si>
    <t>L7B</t>
  </si>
  <si>
    <t>East Gwillimbury</t>
  </si>
  <si>
    <t>L9N</t>
  </si>
  <si>
    <t>Toronto (City)</t>
  </si>
  <si>
    <t>Toronto</t>
  </si>
  <si>
    <t>M5K</t>
  </si>
  <si>
    <t>M5L</t>
  </si>
  <si>
    <t>M5M</t>
  </si>
  <si>
    <t>M5N</t>
  </si>
  <si>
    <t>M5P</t>
  </si>
  <si>
    <t>M5R</t>
  </si>
  <si>
    <t>M5S</t>
  </si>
  <si>
    <t>M5T</t>
  </si>
  <si>
    <t>M5V</t>
  </si>
  <si>
    <t>M5W</t>
  </si>
  <si>
    <t>M5X</t>
  </si>
  <si>
    <t>M6A</t>
  </si>
  <si>
    <t>M6B</t>
  </si>
  <si>
    <t>M6C</t>
  </si>
  <si>
    <t>M6E</t>
  </si>
  <si>
    <t>M6G</t>
  </si>
  <si>
    <t>M6H</t>
  </si>
  <si>
    <t>M6J</t>
  </si>
  <si>
    <t>M6K</t>
  </si>
  <si>
    <t>M6L</t>
  </si>
  <si>
    <t>M6M</t>
  </si>
  <si>
    <t>M6N</t>
  </si>
  <si>
    <t>M6P</t>
  </si>
  <si>
    <t>M6R</t>
  </si>
  <si>
    <t>M6S</t>
  </si>
  <si>
    <t>M7A</t>
  </si>
  <si>
    <t>M7R</t>
  </si>
  <si>
    <t>M7Y</t>
  </si>
  <si>
    <t>M8V</t>
  </si>
  <si>
    <t>M8W</t>
  </si>
  <si>
    <t>M8X</t>
  </si>
  <si>
    <t>M8Y</t>
  </si>
  <si>
    <t>M8Z</t>
  </si>
  <si>
    <t>M9A</t>
  </si>
  <si>
    <t>M9B</t>
  </si>
  <si>
    <t>M9C</t>
  </si>
  <si>
    <t>M9L</t>
  </si>
  <si>
    <t>M9M</t>
  </si>
  <si>
    <t>M9N</t>
  </si>
  <si>
    <t>M9P</t>
  </si>
  <si>
    <t>M9R</t>
  </si>
  <si>
    <t>M9V</t>
  </si>
  <si>
    <t>M9W</t>
  </si>
  <si>
    <t>Ayr</t>
  </si>
  <si>
    <t>N0B1E0</t>
  </si>
  <si>
    <t>Bloomingdale</t>
  </si>
  <si>
    <t>N0B1K0</t>
  </si>
  <si>
    <t>Branchton</t>
  </si>
  <si>
    <t>N0B1L0</t>
  </si>
  <si>
    <t>Breslau</t>
  </si>
  <si>
    <t>N0B1M0</t>
  </si>
  <si>
    <t>Conestogo</t>
  </si>
  <si>
    <t>N0B1N0</t>
  </si>
  <si>
    <t>Floradale</t>
  </si>
  <si>
    <t>N0B1V0</t>
  </si>
  <si>
    <t>Hawkesville</t>
  </si>
  <si>
    <t>N0B1X0</t>
  </si>
  <si>
    <t>Heidelberg</t>
  </si>
  <si>
    <t>N0B1Y0</t>
  </si>
  <si>
    <t>Linwood</t>
  </si>
  <si>
    <t>N0B2A0</t>
  </si>
  <si>
    <t>Maryhill</t>
  </si>
  <si>
    <t>N0B2B0</t>
  </si>
  <si>
    <t>New Dundee</t>
  </si>
  <si>
    <t>N0B2E0</t>
  </si>
  <si>
    <t>Petersburg</t>
  </si>
  <si>
    <t>N0B2H0</t>
  </si>
  <si>
    <t>Wilmot</t>
  </si>
  <si>
    <t>N0B2H1</t>
  </si>
  <si>
    <t>St. Agatha</t>
  </si>
  <si>
    <t>N0B2L0</t>
  </si>
  <si>
    <t>Elgin (County)</t>
  </si>
  <si>
    <t>Elgin</t>
  </si>
  <si>
    <t>Wallacetown</t>
  </si>
  <si>
    <t>N0L2M0</t>
  </si>
  <si>
    <t>Wardsville</t>
  </si>
  <si>
    <t>N0L2N0</t>
  </si>
  <si>
    <t>West Lorne</t>
  </si>
  <si>
    <t>N0L2P0</t>
  </si>
  <si>
    <t>Shedden</t>
  </si>
  <si>
    <t>N0L2T0</t>
  </si>
  <si>
    <t>Aylmer</t>
  </si>
  <si>
    <t>N5H</t>
  </si>
  <si>
    <t>Port Stanley</t>
  </si>
  <si>
    <t>N5L</t>
  </si>
  <si>
    <t>St. Thomas</t>
  </si>
  <si>
    <t>N5P</t>
  </si>
  <si>
    <t>N5R</t>
  </si>
  <si>
    <t>Essex (County)</t>
  </si>
  <si>
    <t>Essex</t>
  </si>
  <si>
    <t>Belle River</t>
  </si>
  <si>
    <t>N0F1A0</t>
  </si>
  <si>
    <t>Blytheswood</t>
  </si>
  <si>
    <t>N0P1B0</t>
  </si>
  <si>
    <t>Ruthven</t>
  </si>
  <si>
    <t>N0P2G0</t>
  </si>
  <si>
    <t>Staples</t>
  </si>
  <si>
    <t>N0P2J0</t>
  </si>
  <si>
    <t>N0R1A0</t>
  </si>
  <si>
    <t>Lakeshore</t>
  </si>
  <si>
    <t>N0R1A7</t>
  </si>
  <si>
    <t>Cottam</t>
  </si>
  <si>
    <t>N0R1B0</t>
  </si>
  <si>
    <t>Emeryville</t>
  </si>
  <si>
    <t>N0R1C0</t>
  </si>
  <si>
    <t>Harrow</t>
  </si>
  <si>
    <t>N0R1G0</t>
  </si>
  <si>
    <t>Mcgregor</t>
  </si>
  <si>
    <t>N0R1J0</t>
  </si>
  <si>
    <t>Maidstone</t>
  </si>
  <si>
    <t>N0R1K0</t>
  </si>
  <si>
    <t>N0R1K8</t>
  </si>
  <si>
    <t>Oldcastle</t>
  </si>
  <si>
    <t>N0R1L0</t>
  </si>
  <si>
    <t>Pelee Island</t>
  </si>
  <si>
    <t>N0R1M0</t>
  </si>
  <si>
    <t>Pointe Aux Roches</t>
  </si>
  <si>
    <t>N0R1N0</t>
  </si>
  <si>
    <t>Ruscom Station</t>
  </si>
  <si>
    <t>N0R1R0</t>
  </si>
  <si>
    <t>St. Joachim</t>
  </si>
  <si>
    <t>N0R1S0</t>
  </si>
  <si>
    <t>South Woodslee</t>
  </si>
  <si>
    <t>N0R1V0</t>
  </si>
  <si>
    <t>Windsor</t>
  </si>
  <si>
    <t>N8G</t>
  </si>
  <si>
    <t>Leamington</t>
  </si>
  <si>
    <t>N8H</t>
  </si>
  <si>
    <t>N8M</t>
  </si>
  <si>
    <t>N8N</t>
  </si>
  <si>
    <t>N8P</t>
  </si>
  <si>
    <t>N8R</t>
  </si>
  <si>
    <t>N8S</t>
  </si>
  <si>
    <t>N8T</t>
  </si>
  <si>
    <t>N8V</t>
  </si>
  <si>
    <t>N8W</t>
  </si>
  <si>
    <t>N8X</t>
  </si>
  <si>
    <t>N8Y</t>
  </si>
  <si>
    <t>N9A</t>
  </si>
  <si>
    <t>N9B</t>
  </si>
  <si>
    <t>N9C</t>
  </si>
  <si>
    <t>N9E</t>
  </si>
  <si>
    <t>N9G</t>
  </si>
  <si>
    <t>N9H</t>
  </si>
  <si>
    <t>N9J</t>
  </si>
  <si>
    <t>N9K</t>
  </si>
  <si>
    <t>Amherstburg</t>
  </si>
  <si>
    <t>N9V</t>
  </si>
  <si>
    <t>Kingsville</t>
  </si>
  <si>
    <t>N9Y</t>
  </si>
  <si>
    <t>Frontenac (County)</t>
  </si>
  <si>
    <t>Frontenac</t>
  </si>
  <si>
    <t>Arden</t>
  </si>
  <si>
    <t>K0H1B0</t>
  </si>
  <si>
    <t>Ardoch</t>
  </si>
  <si>
    <t>K0H1C0</t>
  </si>
  <si>
    <t>Batttesea</t>
  </si>
  <si>
    <t>K0H1H0</t>
  </si>
  <si>
    <t>Cloyne</t>
  </si>
  <si>
    <t>K0H1K0</t>
  </si>
  <si>
    <t>Elginburg</t>
  </si>
  <si>
    <t>K0H1M0</t>
  </si>
  <si>
    <t>Glenburnie</t>
  </si>
  <si>
    <t>K0H1S0</t>
  </si>
  <si>
    <t>Godfrey</t>
  </si>
  <si>
    <t>K0H1T0</t>
  </si>
  <si>
    <t>Harrowsmith</t>
  </si>
  <si>
    <t>K0H1V0</t>
  </si>
  <si>
    <t>Hartington</t>
  </si>
  <si>
    <t>K0H1W0</t>
  </si>
  <si>
    <t>Inverary</t>
  </si>
  <si>
    <t>K0H1X0</t>
  </si>
  <si>
    <t>Joyceville</t>
  </si>
  <si>
    <t>K0H1Y0</t>
  </si>
  <si>
    <t>Maberly</t>
  </si>
  <si>
    <t>K0H2B0</t>
  </si>
  <si>
    <t>Mississippi Station</t>
  </si>
  <si>
    <t>K0H2C0</t>
  </si>
  <si>
    <t>Mountain Grove</t>
  </si>
  <si>
    <t>K0H2E0</t>
  </si>
  <si>
    <t>Ompah</t>
  </si>
  <si>
    <t>K0H2J0</t>
  </si>
  <si>
    <t>Parham</t>
  </si>
  <si>
    <t>K0H2K0</t>
  </si>
  <si>
    <t>Perth Road</t>
  </si>
  <si>
    <t>K0H2L0</t>
  </si>
  <si>
    <t>Sharbot Lake</t>
  </si>
  <si>
    <t>K0H2P0</t>
  </si>
  <si>
    <t>Snow Road Station</t>
  </si>
  <si>
    <t>K0H2R0</t>
  </si>
  <si>
    <t>Sydenham</t>
  </si>
  <si>
    <t>K0H2T0</t>
  </si>
  <si>
    <t>Tichborne</t>
  </si>
  <si>
    <t>K0H2V0</t>
  </si>
  <si>
    <t>Verona</t>
  </si>
  <si>
    <t>K0H2W0</t>
  </si>
  <si>
    <t>Wolfe Island</t>
  </si>
  <si>
    <t>K0H2Y0</t>
  </si>
  <si>
    <t>Kingston</t>
  </si>
  <si>
    <t>K7K</t>
  </si>
  <si>
    <t>K7L</t>
  </si>
  <si>
    <t>K7M</t>
  </si>
  <si>
    <t>K7N</t>
  </si>
  <si>
    <t>K7P</t>
  </si>
  <si>
    <t>Greater Sudbury (City)</t>
  </si>
  <si>
    <t>Greater Sudbury</t>
  </si>
  <si>
    <t>Val Cote</t>
  </si>
  <si>
    <t>P0L2E0</t>
  </si>
  <si>
    <t>Azilda</t>
  </si>
  <si>
    <t>P0M1B0</t>
  </si>
  <si>
    <t>Blezard Valley</t>
  </si>
  <si>
    <t>P0M1E0</t>
  </si>
  <si>
    <t>Capreol</t>
  </si>
  <si>
    <t>P0M1H0</t>
  </si>
  <si>
    <t>Chelmsford</t>
  </si>
  <si>
    <t>P0M1L0</t>
  </si>
  <si>
    <t>Coniston</t>
  </si>
  <si>
    <t>P0M1M0</t>
  </si>
  <si>
    <t>Copper Cliff</t>
  </si>
  <si>
    <t>P0M1N0</t>
  </si>
  <si>
    <t>P0M1P0</t>
  </si>
  <si>
    <t>Dowling</t>
  </si>
  <si>
    <t>P0M1R0</t>
  </si>
  <si>
    <t>Falconbridge</t>
  </si>
  <si>
    <t>P0M1S0</t>
  </si>
  <si>
    <t>Levack</t>
  </si>
  <si>
    <t>P0M2C0</t>
  </si>
  <si>
    <t>Naughton</t>
  </si>
  <si>
    <t>P0M2M0</t>
  </si>
  <si>
    <t>Onaping</t>
  </si>
  <si>
    <t>P0M2R0</t>
  </si>
  <si>
    <t>Skead</t>
  </si>
  <si>
    <t>P0M2Y0</t>
  </si>
  <si>
    <t>Wahnapitae</t>
  </si>
  <si>
    <t>P0M3C0</t>
  </si>
  <si>
    <t>Whitefish</t>
  </si>
  <si>
    <t>P0M3E0</t>
  </si>
  <si>
    <t>Worthington</t>
  </si>
  <si>
    <t>P0M3H0</t>
  </si>
  <si>
    <t>P0P3E0</t>
  </si>
  <si>
    <t>Sudbury</t>
  </si>
  <si>
    <t>P3A</t>
  </si>
  <si>
    <t>P3B</t>
  </si>
  <si>
    <t>P3C</t>
  </si>
  <si>
    <t>P3E</t>
  </si>
  <si>
    <t>P3G</t>
  </si>
  <si>
    <t>Garson</t>
  </si>
  <si>
    <t>P3L</t>
  </si>
  <si>
    <t>Val Caron</t>
  </si>
  <si>
    <t>P3N</t>
  </si>
  <si>
    <t>Hanmer</t>
  </si>
  <si>
    <t>P3P</t>
  </si>
  <si>
    <t>Lively</t>
  </si>
  <si>
    <t>P3Y</t>
  </si>
  <si>
    <t>Grey (County)</t>
  </si>
  <si>
    <t>Grey</t>
  </si>
  <si>
    <t>Badjeros</t>
  </si>
  <si>
    <t>N0C1A0</t>
  </si>
  <si>
    <t>Dundalk</t>
  </si>
  <si>
    <t>N0C1B0</t>
  </si>
  <si>
    <t>Feversham</t>
  </si>
  <si>
    <t>N0C1C0</t>
  </si>
  <si>
    <t>Flesherton</t>
  </si>
  <si>
    <t>N0C1E0</t>
  </si>
  <si>
    <t>Kimberley</t>
  </si>
  <si>
    <t>N0C1G0</t>
  </si>
  <si>
    <t>Markdale</t>
  </si>
  <si>
    <t>N0C1H0</t>
  </si>
  <si>
    <t>Maxell</t>
  </si>
  <si>
    <t>N0C1J0</t>
  </si>
  <si>
    <t>Priceville</t>
  </si>
  <si>
    <t>N0C1K0</t>
  </si>
  <si>
    <t>Proton Station</t>
  </si>
  <si>
    <t>N0C1L0</t>
  </si>
  <si>
    <t>Singhampton</t>
  </si>
  <si>
    <t>N0C1M0</t>
  </si>
  <si>
    <t>Ayton</t>
  </si>
  <si>
    <t>N0G1C0</t>
  </si>
  <si>
    <t>Durham</t>
  </si>
  <si>
    <t>N0G1R0</t>
  </si>
  <si>
    <t>Holstein</t>
  </si>
  <si>
    <t>N0G2A0</t>
  </si>
  <si>
    <t>Neustadt</t>
  </si>
  <si>
    <t>N0G2M0</t>
  </si>
  <si>
    <t>Annan</t>
  </si>
  <si>
    <t>N0H1B0</t>
  </si>
  <si>
    <t>Berkeley</t>
  </si>
  <si>
    <t>N0H1C0</t>
  </si>
  <si>
    <t>Bognor</t>
  </si>
  <si>
    <t>N0H1E0</t>
  </si>
  <si>
    <t>Chatsworth</t>
  </si>
  <si>
    <t>N0H1G0</t>
  </si>
  <si>
    <t>Clarksburg</t>
  </si>
  <si>
    <t>N0H1J0</t>
  </si>
  <si>
    <t>Desboro</t>
  </si>
  <si>
    <t>N0H1K0</t>
  </si>
  <si>
    <t>Heathcote</t>
  </si>
  <si>
    <t>N0H1N0</t>
  </si>
  <si>
    <t>Holland Centre</t>
  </si>
  <si>
    <t>N0H1R0</t>
  </si>
  <si>
    <t>Kemble</t>
  </si>
  <si>
    <t>N0H1S0</t>
  </si>
  <si>
    <t>Wiarton</t>
  </si>
  <si>
    <t>N0H1T0</t>
  </si>
  <si>
    <t>Ravenna</t>
  </si>
  <si>
    <t>N0H2E0</t>
  </si>
  <si>
    <t>Shallow Lake</t>
  </si>
  <si>
    <t>N0H2K0</t>
  </si>
  <si>
    <t>Thornbury</t>
  </si>
  <si>
    <t>N0H2P0</t>
  </si>
  <si>
    <t>Walters Falls</t>
  </si>
  <si>
    <t>N0H2S0</t>
  </si>
  <si>
    <t>Williamsford</t>
  </si>
  <si>
    <t>N0H2V0</t>
  </si>
  <si>
    <t>Owen Sound</t>
  </si>
  <si>
    <t>N4K</t>
  </si>
  <si>
    <t>Meaford</t>
  </si>
  <si>
    <t>N4L</t>
  </si>
  <si>
    <t>Hanover</t>
  </si>
  <si>
    <t>N4N</t>
  </si>
  <si>
    <t>Haldimand (County)</t>
  </si>
  <si>
    <t>Haldimand</t>
  </si>
  <si>
    <t>Canfield</t>
  </si>
  <si>
    <t>N0A1C0</t>
  </si>
  <si>
    <t>Cayuga</t>
  </si>
  <si>
    <t>N0A1E0</t>
  </si>
  <si>
    <t>Fisherville</t>
  </si>
  <si>
    <t>N0A1G0</t>
  </si>
  <si>
    <t>Hagersville</t>
  </si>
  <si>
    <t>N0A1H0</t>
  </si>
  <si>
    <t>Jarvis</t>
  </si>
  <si>
    <t>N0A1J0</t>
  </si>
  <si>
    <t>Lowbanks</t>
  </si>
  <si>
    <t>N0A1K0</t>
  </si>
  <si>
    <t>Nanticoke</t>
  </si>
  <si>
    <t>N0A1L0</t>
  </si>
  <si>
    <t>Ohsweken</t>
  </si>
  <si>
    <t>N0A1M0</t>
  </si>
  <si>
    <t>Selkirk</t>
  </si>
  <si>
    <t>N0A1P0</t>
  </si>
  <si>
    <t>N0A1R0</t>
  </si>
  <si>
    <t>Townsend</t>
  </si>
  <si>
    <t>N0A1S0</t>
  </si>
  <si>
    <t>Dunnville</t>
  </si>
  <si>
    <t>N1A</t>
  </si>
  <si>
    <t>Caledonia</t>
  </si>
  <si>
    <t>N3W</t>
  </si>
  <si>
    <t>Haliburton (County)</t>
  </si>
  <si>
    <t>Haliburton</t>
  </si>
  <si>
    <t>Harcourt</t>
  </si>
  <si>
    <t>K0L1M1</t>
  </si>
  <si>
    <t>K0L1X0</t>
  </si>
  <si>
    <t>Highland Grove</t>
  </si>
  <si>
    <t>K0L2A0</t>
  </si>
  <si>
    <t>Kawartha Park</t>
  </si>
  <si>
    <t>K0L2E0</t>
  </si>
  <si>
    <t>Tory Hill</t>
  </si>
  <si>
    <t>K0L2Y0</t>
  </si>
  <si>
    <t>Wilberforce</t>
  </si>
  <si>
    <t>K0L3C0</t>
  </si>
  <si>
    <t>Algonquin Highlands</t>
  </si>
  <si>
    <t>K0M1J0</t>
  </si>
  <si>
    <t>K0M1J1</t>
  </si>
  <si>
    <t>K0M1J2</t>
  </si>
  <si>
    <t>Eagle Lake</t>
  </si>
  <si>
    <t>K0M1M0</t>
  </si>
  <si>
    <t>K0M1S0</t>
  </si>
  <si>
    <t>Irondale</t>
  </si>
  <si>
    <t>K0M1X0</t>
  </si>
  <si>
    <t>K0M1X1</t>
  </si>
  <si>
    <t>Minden</t>
  </si>
  <si>
    <t>K0M2A1</t>
  </si>
  <si>
    <t>Lochlin</t>
  </si>
  <si>
    <t>K0M2G0</t>
  </si>
  <si>
    <t>K0M2K0</t>
  </si>
  <si>
    <t>K0M2L1</t>
  </si>
  <si>
    <t>West Guilford</t>
  </si>
  <si>
    <t>K0M2S0</t>
  </si>
  <si>
    <t>Halton (Regional Municipality)</t>
  </si>
  <si>
    <t>Halton</t>
  </si>
  <si>
    <t>Campbellville</t>
  </si>
  <si>
    <t>L0P1B0</t>
  </si>
  <si>
    <t>Hornby</t>
  </si>
  <si>
    <t>L0P1E0</t>
  </si>
  <si>
    <t>Kilbride</t>
  </si>
  <si>
    <t>L0P1G0</t>
  </si>
  <si>
    <t>Limehouse</t>
  </si>
  <si>
    <t>L0P1H0</t>
  </si>
  <si>
    <t>Moffat</t>
  </si>
  <si>
    <t>L0P1J0</t>
  </si>
  <si>
    <t>Norval</t>
  </si>
  <si>
    <t>L0P1K0</t>
  </si>
  <si>
    <t>Oakville</t>
  </si>
  <si>
    <t>L6H</t>
  </si>
  <si>
    <t>L6J</t>
  </si>
  <si>
    <t>L6K</t>
  </si>
  <si>
    <t>L6L</t>
  </si>
  <si>
    <t>L6M</t>
  </si>
  <si>
    <t>Kenora (District)</t>
  </si>
  <si>
    <t>Kenora</t>
  </si>
  <si>
    <t>Sioux Lookout</t>
  </si>
  <si>
    <t>P8T</t>
  </si>
  <si>
    <t>P9N</t>
  </si>
  <si>
    <t>Lambton (County)</t>
  </si>
  <si>
    <t>Lambton</t>
  </si>
  <si>
    <t>Arkona</t>
  </si>
  <si>
    <t>N0M1B0</t>
  </si>
  <si>
    <t>Grand Bend</t>
  </si>
  <si>
    <t>N0M1T0</t>
  </si>
  <si>
    <t>Port Franks</t>
  </si>
  <si>
    <t>N0M2L0</t>
  </si>
  <si>
    <t>Thedford</t>
  </si>
  <si>
    <t>N0M2N0</t>
  </si>
  <si>
    <t>Watford</t>
  </si>
  <si>
    <t>N0M2S0</t>
  </si>
  <si>
    <t>Alvinston</t>
  </si>
  <si>
    <t>N0N1A0</t>
  </si>
  <si>
    <t>Brigden</t>
  </si>
  <si>
    <t>N0N1B0</t>
  </si>
  <si>
    <t>Bright's Grove</t>
  </si>
  <si>
    <t>N0N1C0</t>
  </si>
  <si>
    <t>Camlachie</t>
  </si>
  <si>
    <t>N0N1E0</t>
  </si>
  <si>
    <t>Corunna</t>
  </si>
  <si>
    <t>N0N1G0</t>
  </si>
  <si>
    <t>Courtright</t>
  </si>
  <si>
    <t>N0N1H0</t>
  </si>
  <si>
    <t>Forest</t>
  </si>
  <si>
    <t>N0N1J0</t>
  </si>
  <si>
    <t>Kettle And Stony Point Fn</t>
  </si>
  <si>
    <t>N0N1J1</t>
  </si>
  <si>
    <t>Lambton Shores</t>
  </si>
  <si>
    <t>N0N1J2</t>
  </si>
  <si>
    <t>N0N1J3</t>
  </si>
  <si>
    <t>Warwick</t>
  </si>
  <si>
    <t>N0N1J4</t>
  </si>
  <si>
    <t>Plympton-Wyoming</t>
  </si>
  <si>
    <t>N0N1J5</t>
  </si>
  <si>
    <t>N0N1J6</t>
  </si>
  <si>
    <t>N0N1J7</t>
  </si>
  <si>
    <t>Inwood</t>
  </si>
  <si>
    <t>N0N1K0</t>
  </si>
  <si>
    <t>Mooretown</t>
  </si>
  <si>
    <t>N0N1M0</t>
  </si>
  <si>
    <t>Oil City</t>
  </si>
  <si>
    <t>N0N1N0</t>
  </si>
  <si>
    <t>Oil Springs</t>
  </si>
  <si>
    <t>N0N1P0</t>
  </si>
  <si>
    <t>Petrolia</t>
  </si>
  <si>
    <t>N0N1R0</t>
  </si>
  <si>
    <t>Wyoming</t>
  </si>
  <si>
    <t>N0N1T0</t>
  </si>
  <si>
    <t>Florence</t>
  </si>
  <si>
    <t>N0P1R0</t>
  </si>
  <si>
    <t>Port Lambton</t>
  </si>
  <si>
    <t>N0P2B0</t>
  </si>
  <si>
    <t>Sombra</t>
  </si>
  <si>
    <t>N0P2H0</t>
  </si>
  <si>
    <t>Wilkesport</t>
  </si>
  <si>
    <t>N0P2R0</t>
  </si>
  <si>
    <t>Sarnia</t>
  </si>
  <si>
    <t>N7S</t>
  </si>
  <si>
    <t>N7T</t>
  </si>
  <si>
    <t>N7V</t>
  </si>
  <si>
    <t>N7W</t>
  </si>
  <si>
    <t>N7X</t>
  </si>
  <si>
    <t>Lanark (County)</t>
  </si>
  <si>
    <t>Lanark</t>
  </si>
  <si>
    <t>Almonte</t>
  </si>
  <si>
    <t>K0A1A0</t>
  </si>
  <si>
    <t>Ashton</t>
  </si>
  <si>
    <t>K0A1B0</t>
  </si>
  <si>
    <t>Clayton</t>
  </si>
  <si>
    <t>K0A1P0</t>
  </si>
  <si>
    <t>Pakenham</t>
  </si>
  <si>
    <t>K0A2X0</t>
  </si>
  <si>
    <t>White Lake</t>
  </si>
  <si>
    <t>K0A3L0</t>
  </si>
  <si>
    <t>Balderson</t>
  </si>
  <si>
    <t>K0G1A0</t>
  </si>
  <si>
    <t>K0G1K0</t>
  </si>
  <si>
    <t>K0G1M0</t>
  </si>
  <si>
    <t>Newboro</t>
  </si>
  <si>
    <t>K0G1P0</t>
  </si>
  <si>
    <t>Rideau Ferry</t>
  </si>
  <si>
    <t>K0G1W0</t>
  </si>
  <si>
    <t>Clarendon Station</t>
  </si>
  <si>
    <t>K0H1J0</t>
  </si>
  <si>
    <t>Smiths Falls</t>
  </si>
  <si>
    <t>K7A</t>
  </si>
  <si>
    <t>Carleton Place</t>
  </si>
  <si>
    <t>K7C</t>
  </si>
  <si>
    <t>K7H</t>
  </si>
  <si>
    <t>Addison</t>
  </si>
  <si>
    <t>K0E1A0</t>
  </si>
  <si>
    <t>Athens</t>
  </si>
  <si>
    <t>K0E1B0</t>
  </si>
  <si>
    <t>Cardinal</t>
  </si>
  <si>
    <t>K0E1E0</t>
  </si>
  <si>
    <t>Delta</t>
  </si>
  <si>
    <t>K0E1G0</t>
  </si>
  <si>
    <t>Frankville</t>
  </si>
  <si>
    <t>K0E1H0</t>
  </si>
  <si>
    <t>Lansdowne</t>
  </si>
  <si>
    <t>K0E1L0</t>
  </si>
  <si>
    <t>Lyn</t>
  </si>
  <si>
    <t>K0E1M0</t>
  </si>
  <si>
    <t>Lyndhurst</t>
  </si>
  <si>
    <t>K0E1N0</t>
  </si>
  <si>
    <t>Maitland</t>
  </si>
  <si>
    <t>K0E1P0</t>
  </si>
  <si>
    <t>Mallorytown</t>
  </si>
  <si>
    <t>K0E1R0</t>
  </si>
  <si>
    <t>Prescott</t>
  </si>
  <si>
    <t>K0E1T0</t>
  </si>
  <si>
    <t>Johnstown</t>
  </si>
  <si>
    <t>K0E1T1</t>
  </si>
  <si>
    <t>Rockport</t>
  </si>
  <si>
    <t>K0E1V0</t>
  </si>
  <si>
    <t>Spencerville</t>
  </si>
  <si>
    <t>K0E1X0</t>
  </si>
  <si>
    <t>Toledo</t>
  </si>
  <si>
    <t>K0E1Y0</t>
  </si>
  <si>
    <t>K0G1E0</t>
  </si>
  <si>
    <t>Jasper</t>
  </si>
  <si>
    <t>K0G1G0</t>
  </si>
  <si>
    <t>Kemptville</t>
  </si>
  <si>
    <t>K0G1J0</t>
  </si>
  <si>
    <t>Lombardy</t>
  </si>
  <si>
    <t>K0G1L0</t>
  </si>
  <si>
    <t>Merrickville</t>
  </si>
  <si>
    <t>K0G1N0</t>
  </si>
  <si>
    <t>Halton Hills</t>
  </si>
  <si>
    <t>L7G</t>
  </si>
  <si>
    <t>Acton</t>
  </si>
  <si>
    <t>L7J</t>
  </si>
  <si>
    <t>Burlington</t>
  </si>
  <si>
    <t>L7L</t>
  </si>
  <si>
    <t>L7M</t>
  </si>
  <si>
    <t>L7N</t>
  </si>
  <si>
    <t>L7P</t>
  </si>
  <si>
    <t>L7R</t>
  </si>
  <si>
    <t>L7S</t>
  </si>
  <si>
    <t>L7T</t>
  </si>
  <si>
    <t>Milton</t>
  </si>
  <si>
    <t>L9T</t>
  </si>
  <si>
    <t>Ballinafad</t>
  </si>
  <si>
    <t>N0B1H0</t>
  </si>
  <si>
    <t>Hamilton (City)</t>
  </si>
  <si>
    <t>Hamilton</t>
  </si>
  <si>
    <t>Alberton</t>
  </si>
  <si>
    <t>L0R1A0</t>
  </si>
  <si>
    <t>Waterdown</t>
  </si>
  <si>
    <t>L0R1A5</t>
  </si>
  <si>
    <t>Binbrook</t>
  </si>
  <si>
    <t>L0R1C0</t>
  </si>
  <si>
    <t>Carlisle</t>
  </si>
  <si>
    <t>L0R1H0</t>
  </si>
  <si>
    <t>L0R1H1</t>
  </si>
  <si>
    <t>L0R1H2</t>
  </si>
  <si>
    <t>L0R1H3</t>
  </si>
  <si>
    <t>Copetown</t>
  </si>
  <si>
    <t>L0R1J0</t>
  </si>
  <si>
    <t>Freelton</t>
  </si>
  <si>
    <t>L0R1K0</t>
  </si>
  <si>
    <t>Hannon</t>
  </si>
  <si>
    <t>L0R1P0</t>
  </si>
  <si>
    <t>Jerseyville</t>
  </si>
  <si>
    <t>L0R1R0</t>
  </si>
  <si>
    <t>Lynden</t>
  </si>
  <si>
    <t>L0R1T0</t>
  </si>
  <si>
    <t>Millgrove</t>
  </si>
  <si>
    <t>L0R1V0</t>
  </si>
  <si>
    <t>Mount Hope</t>
  </si>
  <si>
    <t>L0R1W0</t>
  </si>
  <si>
    <t>Rockton</t>
  </si>
  <si>
    <t>L0R1X0</t>
  </si>
  <si>
    <t>Sheffield</t>
  </si>
  <si>
    <t>L0R1Z0</t>
  </si>
  <si>
    <t>Troy</t>
  </si>
  <si>
    <t>L0R2B0</t>
  </si>
  <si>
    <t>L0R2H0</t>
  </si>
  <si>
    <t>L0R2H1</t>
  </si>
  <si>
    <t>L0R2H2</t>
  </si>
  <si>
    <t>L0R2H3</t>
  </si>
  <si>
    <t>L0R2H4</t>
  </si>
  <si>
    <t>L0R2H5</t>
  </si>
  <si>
    <t>L0R2H6</t>
  </si>
  <si>
    <t>L0R2H7</t>
  </si>
  <si>
    <t>L0R2H8</t>
  </si>
  <si>
    <t>L0R2H9</t>
  </si>
  <si>
    <t>West Flamborough</t>
  </si>
  <si>
    <t>L0R2K0</t>
  </si>
  <si>
    <t>L0R2M0</t>
  </si>
  <si>
    <t>L8B</t>
  </si>
  <si>
    <t>L8E</t>
  </si>
  <si>
    <t>L8G</t>
  </si>
  <si>
    <t>L8H</t>
  </si>
  <si>
    <t>L8J</t>
  </si>
  <si>
    <t>L8K</t>
  </si>
  <si>
    <t>L8L</t>
  </si>
  <si>
    <t>L8M</t>
  </si>
  <si>
    <t>L8N</t>
  </si>
  <si>
    <t>L8P</t>
  </si>
  <si>
    <t>L8R</t>
  </si>
  <si>
    <t>L8S</t>
  </si>
  <si>
    <t>L8T</t>
  </si>
  <si>
    <t>L8V</t>
  </si>
  <si>
    <t>L8W</t>
  </si>
  <si>
    <t>L9A</t>
  </si>
  <si>
    <t>L9B</t>
  </si>
  <si>
    <t>L9C</t>
  </si>
  <si>
    <t>L9G</t>
  </si>
  <si>
    <t>L9H</t>
  </si>
  <si>
    <t>L9K</t>
  </si>
  <si>
    <t>Hastings (County)</t>
  </si>
  <si>
    <t>Madawaska</t>
  </si>
  <si>
    <t>K0J2C0</t>
  </si>
  <si>
    <t>Milford</t>
  </si>
  <si>
    <t>K0K0A0</t>
  </si>
  <si>
    <t>Astra</t>
  </si>
  <si>
    <t>K0K1B0</t>
  </si>
  <si>
    <t>Batawa</t>
  </si>
  <si>
    <t>K0K1E0</t>
  </si>
  <si>
    <t>Cannifton</t>
  </si>
  <si>
    <t>K0K1K0</t>
  </si>
  <si>
    <t>Carrying Place</t>
  </si>
  <si>
    <t>K0K1L0</t>
  </si>
  <si>
    <t>Corbyville</t>
  </si>
  <si>
    <t>K0K1V0</t>
  </si>
  <si>
    <t>Deseronto</t>
  </si>
  <si>
    <t>K0K1X0</t>
  </si>
  <si>
    <t>Eldorado</t>
  </si>
  <si>
    <t>K0K1Y0</t>
  </si>
  <si>
    <t>Foxboro</t>
  </si>
  <si>
    <t>K0K2B0</t>
  </si>
  <si>
    <t>Frankford</t>
  </si>
  <si>
    <t>K0K2C0</t>
  </si>
  <si>
    <t>Madoc</t>
  </si>
  <si>
    <t>K0K2K0</t>
  </si>
  <si>
    <t>Marmora</t>
  </si>
  <si>
    <t>K0K2M0</t>
  </si>
  <si>
    <t>Marysville</t>
  </si>
  <si>
    <t>K0K2N0</t>
  </si>
  <si>
    <t>Plainfield</t>
  </si>
  <si>
    <t>K0K2V0</t>
  </si>
  <si>
    <t>Roblin</t>
  </si>
  <si>
    <t>K0K2W0</t>
  </si>
  <si>
    <t>Roslin</t>
  </si>
  <si>
    <t>K0K2Y0</t>
  </si>
  <si>
    <t>Leith</t>
  </si>
  <si>
    <t>N0H1V0</t>
  </si>
  <si>
    <t>Shannonville</t>
  </si>
  <si>
    <t>K0K3A0</t>
  </si>
  <si>
    <t>Springbrook</t>
  </si>
  <si>
    <t>K0K3C0</t>
  </si>
  <si>
    <t>Stirling</t>
  </si>
  <si>
    <t>K0K3E0</t>
  </si>
  <si>
    <t>Thomasburg</t>
  </si>
  <si>
    <t>K0K3H0</t>
  </si>
  <si>
    <t>Tweed</t>
  </si>
  <si>
    <t>K0K3J0</t>
  </si>
  <si>
    <t>K0K3L0</t>
  </si>
  <si>
    <t>Wooler</t>
  </si>
  <si>
    <t>K0K3M0</t>
  </si>
  <si>
    <t>K0K3W0</t>
  </si>
  <si>
    <t>Bancroft</t>
  </si>
  <si>
    <t>K0L1C0</t>
  </si>
  <si>
    <t>Boulter</t>
  </si>
  <si>
    <t>K0L1G0</t>
  </si>
  <si>
    <t>Burleigh Falls</t>
  </si>
  <si>
    <t>K0L1K0</t>
  </si>
  <si>
    <t>Cardiff</t>
  </si>
  <si>
    <t>K0L1M0</t>
  </si>
  <si>
    <t>Coe Hill</t>
  </si>
  <si>
    <t>K0L1P0</t>
  </si>
  <si>
    <t>Gilmour</t>
  </si>
  <si>
    <t>K0L1W0</t>
  </si>
  <si>
    <t>L' Amable</t>
  </si>
  <si>
    <t>K0L2L0</t>
  </si>
  <si>
    <t>Mcarthurs Mills</t>
  </si>
  <si>
    <t>K0L2M0</t>
  </si>
  <si>
    <t>Maple Leaf</t>
  </si>
  <si>
    <t>K0L2R0</t>
  </si>
  <si>
    <t>Maynooth</t>
  </si>
  <si>
    <t>K0L2S0</t>
  </si>
  <si>
    <t>Norwood</t>
  </si>
  <si>
    <t>K0L2V0</t>
  </si>
  <si>
    <t>Napanee</t>
  </si>
  <si>
    <t>K7R</t>
  </si>
  <si>
    <t>Belleville</t>
  </si>
  <si>
    <t>K8N</t>
  </si>
  <si>
    <t>K8P</t>
  </si>
  <si>
    <t>K8R</t>
  </si>
  <si>
    <t>Trenton</t>
  </si>
  <si>
    <t>K8V</t>
  </si>
  <si>
    <t>Huron (County)</t>
  </si>
  <si>
    <t>Huron</t>
  </si>
  <si>
    <t>Belgrave</t>
  </si>
  <si>
    <t>N0G1E0</t>
  </si>
  <si>
    <t>Bluevale</t>
  </si>
  <si>
    <t>N0G1G0</t>
  </si>
  <si>
    <t>Brussels</t>
  </si>
  <si>
    <t>N0G1H0</t>
  </si>
  <si>
    <t>Clifford</t>
  </si>
  <si>
    <t>N0G1M0</t>
  </si>
  <si>
    <t>Ethel</t>
  </si>
  <si>
    <t>N0G1T0</t>
  </si>
  <si>
    <t>Fordwich</t>
  </si>
  <si>
    <t>N0G1V0</t>
  </si>
  <si>
    <t>Gorrie</t>
  </si>
  <si>
    <t>N0G1X0</t>
  </si>
  <si>
    <t>Wingham</t>
  </si>
  <si>
    <t>N0G2W0</t>
  </si>
  <si>
    <t>Wroxeter</t>
  </si>
  <si>
    <t>N0G2X0</t>
  </si>
  <si>
    <t>Seaforth</t>
  </si>
  <si>
    <t>N0K1W0</t>
  </si>
  <si>
    <t>Walton</t>
  </si>
  <si>
    <t>N0K1Z0</t>
  </si>
  <si>
    <t>Clinton</t>
  </si>
  <si>
    <t>N0L1L0</t>
  </si>
  <si>
    <t>Auburn</t>
  </si>
  <si>
    <t>N0M1E0</t>
  </si>
  <si>
    <t>Bayfield</t>
  </si>
  <si>
    <t>N0M1G0</t>
  </si>
  <si>
    <t>Blyth</t>
  </si>
  <si>
    <t>N0M1H0</t>
  </si>
  <si>
    <t>Brucefield</t>
  </si>
  <si>
    <t>N0M1J0</t>
  </si>
  <si>
    <t>Centralia</t>
  </si>
  <si>
    <t>N0M1K0</t>
  </si>
  <si>
    <t>N0M1L0</t>
  </si>
  <si>
    <t>Crediton</t>
  </si>
  <si>
    <t>N0M1M0</t>
  </si>
  <si>
    <t>Dashwood</t>
  </si>
  <si>
    <t>N0M1N0</t>
  </si>
  <si>
    <t>Dungannon</t>
  </si>
  <si>
    <t>N0M1R0</t>
  </si>
  <si>
    <t>Exeter</t>
  </si>
  <si>
    <t>N0M1S0</t>
  </si>
  <si>
    <t>N0M1S1</t>
  </si>
  <si>
    <t>N0M1S2</t>
  </si>
  <si>
    <t>N0M1S3</t>
  </si>
  <si>
    <t>N0M1S4</t>
  </si>
  <si>
    <t>N0M1S5</t>
  </si>
  <si>
    <t>N0M1S6</t>
  </si>
  <si>
    <t>N0M1S7</t>
  </si>
  <si>
    <t>Hay</t>
  </si>
  <si>
    <t>N0M1W0</t>
  </si>
  <si>
    <t>Hensall</t>
  </si>
  <si>
    <t>N0M1X0</t>
  </si>
  <si>
    <t>Huron Park</t>
  </si>
  <si>
    <t>N0M1Y0</t>
  </si>
  <si>
    <t>Kippen</t>
  </si>
  <si>
    <t>N0M2E0</t>
  </si>
  <si>
    <t>Londesborough</t>
  </si>
  <si>
    <t>N0M2H0</t>
  </si>
  <si>
    <t>Varna</t>
  </si>
  <si>
    <t>N0M2R0</t>
  </si>
  <si>
    <t>Zurich</t>
  </si>
  <si>
    <t>N0M2T0</t>
  </si>
  <si>
    <t>Goderich</t>
  </si>
  <si>
    <t>N7A</t>
  </si>
  <si>
    <t>Kawartha Lakes (City)</t>
  </si>
  <si>
    <t>Kawartha Lakes</t>
  </si>
  <si>
    <t>Omemee</t>
  </si>
  <si>
    <t>K0L2W0</t>
  </si>
  <si>
    <t>Reaboro</t>
  </si>
  <si>
    <t>K0L2X0</t>
  </si>
  <si>
    <t>Bobcaygeon</t>
  </si>
  <si>
    <t>K0M1A0</t>
  </si>
  <si>
    <t>Bolsover</t>
  </si>
  <si>
    <t>K0M1B0</t>
  </si>
  <si>
    <t>Burnt River</t>
  </si>
  <si>
    <t>K0M1C0</t>
  </si>
  <si>
    <t>Cambray</t>
  </si>
  <si>
    <t>K0M1E0</t>
  </si>
  <si>
    <t>Cameron</t>
  </si>
  <si>
    <t>K0M1G0</t>
  </si>
  <si>
    <t>Coboconk</t>
  </si>
  <si>
    <t>K0M1K0</t>
  </si>
  <si>
    <t>Dunsford</t>
  </si>
  <si>
    <t>K0M1L0</t>
  </si>
  <si>
    <t>Fenelon Falls</t>
  </si>
  <si>
    <t>K0M1N0</t>
  </si>
  <si>
    <t>Fort Irwin</t>
  </si>
  <si>
    <t>K0M1P0</t>
  </si>
  <si>
    <t>Gooderham</t>
  </si>
  <si>
    <t>K0M1R0</t>
  </si>
  <si>
    <t>K0M1W0</t>
  </si>
  <si>
    <t>Kinmount</t>
  </si>
  <si>
    <t>K0M2A0</t>
  </si>
  <si>
    <t>Kirkfield</t>
  </si>
  <si>
    <t>K0M2B0</t>
  </si>
  <si>
    <t>Little Britain</t>
  </si>
  <si>
    <t>K0M2C0</t>
  </si>
  <si>
    <t>Manilla</t>
  </si>
  <si>
    <t>K0M2J0</t>
  </si>
  <si>
    <t>Norland</t>
  </si>
  <si>
    <t>K0M2L0</t>
  </si>
  <si>
    <t>Oakwood</t>
  </si>
  <si>
    <t>K0M2M0</t>
  </si>
  <si>
    <t>Woodville</t>
  </si>
  <si>
    <t>K0M2T0</t>
  </si>
  <si>
    <t>Lindsay</t>
  </si>
  <si>
    <t>K9V</t>
  </si>
  <si>
    <t>Bethany</t>
  </si>
  <si>
    <t>L0A1A0</t>
  </si>
  <si>
    <t>Pontypool</t>
  </si>
  <si>
    <t>L0A1K0</t>
  </si>
  <si>
    <t>Janetville</t>
  </si>
  <si>
    <t>L0B1K0</t>
  </si>
  <si>
    <t>Attawapiskat</t>
  </si>
  <si>
    <t>P0L1A0</t>
  </si>
  <si>
    <t>Constance Lake</t>
  </si>
  <si>
    <t>P0L1B0</t>
  </si>
  <si>
    <t>Fort Albany</t>
  </si>
  <si>
    <t>P0L1H0</t>
  </si>
  <si>
    <t>Peawanuck</t>
  </si>
  <si>
    <t>P0L2H0</t>
  </si>
  <si>
    <t>Ignace</t>
  </si>
  <si>
    <t>P0T1T0</t>
  </si>
  <si>
    <t>Jellicoe</t>
  </si>
  <si>
    <t>P0T1V0</t>
  </si>
  <si>
    <t>Ogoki</t>
  </si>
  <si>
    <t>P0T2L0</t>
  </si>
  <si>
    <t>Angling Lake</t>
  </si>
  <si>
    <t>P0V1B0</t>
  </si>
  <si>
    <t>Balmertown</t>
  </si>
  <si>
    <t>P0V1C0</t>
  </si>
  <si>
    <t>Bearskin Lake</t>
  </si>
  <si>
    <t>P0V1E0</t>
  </si>
  <si>
    <t>Big Trout Lake</t>
  </si>
  <si>
    <t>P0V1G0</t>
  </si>
  <si>
    <t>Cat Lake</t>
  </si>
  <si>
    <t>P0V1J0</t>
  </si>
  <si>
    <t>Cochenour</t>
  </si>
  <si>
    <t>P0V1L0</t>
  </si>
  <si>
    <t>Deer Lake</t>
  </si>
  <si>
    <t>P0V1N0</t>
  </si>
  <si>
    <t>Dinorwic</t>
  </si>
  <si>
    <t>P0V1P0</t>
  </si>
  <si>
    <t>Eagle River</t>
  </si>
  <si>
    <t>P0V1S0</t>
  </si>
  <si>
    <t>Ear Falls</t>
  </si>
  <si>
    <t>P0V1T0</t>
  </si>
  <si>
    <t>Sandy Lake</t>
  </si>
  <si>
    <t>P0V1V0</t>
  </si>
  <si>
    <t>Fort Severn</t>
  </si>
  <si>
    <t>P0V1W0</t>
  </si>
  <si>
    <t>Hudson</t>
  </si>
  <si>
    <t>P0V1X0</t>
  </si>
  <si>
    <t>Kasabonika</t>
  </si>
  <si>
    <t>P0V1Y0</t>
  </si>
  <si>
    <t>Kingfisher Lake</t>
  </si>
  <si>
    <t>P0V1Z0</t>
  </si>
  <si>
    <t>Lac Seul</t>
  </si>
  <si>
    <t>P0V2A0</t>
  </si>
  <si>
    <t>Mckenzie Island</t>
  </si>
  <si>
    <t>P0V2B0</t>
  </si>
  <si>
    <t>Madsen</t>
  </si>
  <si>
    <t>P0V2C0</t>
  </si>
  <si>
    <t>Minnitaki</t>
  </si>
  <si>
    <t>P0V2E0</t>
  </si>
  <si>
    <t>North Spirit Lake</t>
  </si>
  <si>
    <t>P0V2G0</t>
  </si>
  <si>
    <t>Osnaburgh House</t>
  </si>
  <si>
    <t>P0V2H0</t>
  </si>
  <si>
    <t>Oxdrift</t>
  </si>
  <si>
    <t>P0V2J0</t>
  </si>
  <si>
    <t>Perrault Falls</t>
  </si>
  <si>
    <t>P0V2K0</t>
  </si>
  <si>
    <t>Pikangikum</t>
  </si>
  <si>
    <t>P0V2L0</t>
  </si>
  <si>
    <t>Red Lake</t>
  </si>
  <si>
    <t>P0V2M0</t>
  </si>
  <si>
    <t>Sachigo Lake</t>
  </si>
  <si>
    <t>P0V2P0</t>
  </si>
  <si>
    <t>Vermilion Bay</t>
  </si>
  <si>
    <t>P0V2V0</t>
  </si>
  <si>
    <t>Wabigoon</t>
  </si>
  <si>
    <t>P0V2W0</t>
  </si>
  <si>
    <t>Waldhof</t>
  </si>
  <si>
    <t>P0V2X0</t>
  </si>
  <si>
    <t>Weagamow Lake</t>
  </si>
  <si>
    <t>P0V2Y0</t>
  </si>
  <si>
    <t>Wunnumin Lake</t>
  </si>
  <si>
    <t>P0V2Z0</t>
  </si>
  <si>
    <t>Pickle Lake</t>
  </si>
  <si>
    <t>P0V3A0</t>
  </si>
  <si>
    <t>Muskrat Dam</t>
  </si>
  <si>
    <t>P0V3B0</t>
  </si>
  <si>
    <t>Slate Falls</t>
  </si>
  <si>
    <t>P0V3C0</t>
  </si>
  <si>
    <t>Keewaywin</t>
  </si>
  <si>
    <t>P0V3G0</t>
  </si>
  <si>
    <t>Migisi Sahgaigan</t>
  </si>
  <si>
    <t>P0V3H0</t>
  </si>
  <si>
    <t>Grassy Narrows</t>
  </si>
  <si>
    <t>P0X1B0</t>
  </si>
  <si>
    <t>Keewatin</t>
  </si>
  <si>
    <t>P0X1C0</t>
  </si>
  <si>
    <t>Kejick</t>
  </si>
  <si>
    <t>P0X1E0</t>
  </si>
  <si>
    <t>Longbow Lake</t>
  </si>
  <si>
    <t>P0X1H0</t>
  </si>
  <si>
    <t>Minaki</t>
  </si>
  <si>
    <t>P0X1J0</t>
  </si>
  <si>
    <t>Nestor Falls</t>
  </si>
  <si>
    <t>P0X1K0</t>
  </si>
  <si>
    <t>Pawitik</t>
  </si>
  <si>
    <t>P0X1L0</t>
  </si>
  <si>
    <t>Redditt</t>
  </si>
  <si>
    <t>P0X1M0</t>
  </si>
  <si>
    <t>Sioux Narrows</t>
  </si>
  <si>
    <t>P0X1N0</t>
  </si>
  <si>
    <t>Whitedog</t>
  </si>
  <si>
    <t>P0X1P0</t>
  </si>
  <si>
    <t>Clearwater Bay</t>
  </si>
  <si>
    <t>P0X1S0</t>
  </si>
  <si>
    <t>Ingolf</t>
  </si>
  <si>
    <t>P0Y1A0</t>
  </si>
  <si>
    <t>Dryden</t>
  </si>
  <si>
    <t>P8N</t>
  </si>
  <si>
    <t>Algoma (District)</t>
  </si>
  <si>
    <t>Algoma</t>
  </si>
  <si>
    <t>Spanish</t>
  </si>
  <si>
    <t>P0I2E0</t>
  </si>
  <si>
    <t>Hornepayne</t>
  </si>
  <si>
    <t>P0M1Z0</t>
  </si>
  <si>
    <t>Missanabie</t>
  </si>
  <si>
    <t>P0M2H0</t>
  </si>
  <si>
    <t>Mobert</t>
  </si>
  <si>
    <t>P0M2J0</t>
  </si>
  <si>
    <t>Oba</t>
  </si>
  <si>
    <t>P0M2P0</t>
  </si>
  <si>
    <t>White River</t>
  </si>
  <si>
    <t>P0M3G0</t>
  </si>
  <si>
    <t>Cutler</t>
  </si>
  <si>
    <t>P0P1B0</t>
  </si>
  <si>
    <t>Mckerrow</t>
  </si>
  <si>
    <t>P0P1M0</t>
  </si>
  <si>
    <t>Serpent River</t>
  </si>
  <si>
    <t>P0P1V0</t>
  </si>
  <si>
    <t>P0P2A0</t>
  </si>
  <si>
    <t>Walford Station</t>
  </si>
  <si>
    <t>P0P2E0</t>
  </si>
  <si>
    <t>Webbwood</t>
  </si>
  <si>
    <t>P0P2G0</t>
  </si>
  <si>
    <t>Algoma Mills</t>
  </si>
  <si>
    <t>P0R1A0</t>
  </si>
  <si>
    <t>Blind River</t>
  </si>
  <si>
    <t>P0R1B0</t>
  </si>
  <si>
    <t>Bruce Mines</t>
  </si>
  <si>
    <t>P0R1C0</t>
  </si>
  <si>
    <t>Desbarats</t>
  </si>
  <si>
    <t>P0R1E0</t>
  </si>
  <si>
    <t>Hilton Beach</t>
  </si>
  <si>
    <t>P0R1G0</t>
  </si>
  <si>
    <t>Iron Bridge</t>
  </si>
  <si>
    <t>P0R1H0</t>
  </si>
  <si>
    <t>Richards Landing</t>
  </si>
  <si>
    <t>P0R1J0</t>
  </si>
  <si>
    <t>Spragge</t>
  </si>
  <si>
    <t>P0R1K0</t>
  </si>
  <si>
    <t>Thessalon</t>
  </si>
  <si>
    <t>P0R1L0</t>
  </si>
  <si>
    <t>Batchawana Bay</t>
  </si>
  <si>
    <t>P0S1A0</t>
  </si>
  <si>
    <t>Dubreuilville</t>
  </si>
  <si>
    <t>P0S1B0</t>
  </si>
  <si>
    <t>Echo Bay</t>
  </si>
  <si>
    <t>P0S1C0</t>
  </si>
  <si>
    <t>Goulais River</t>
  </si>
  <si>
    <t>P0S1E0</t>
  </si>
  <si>
    <t>Hawk Junction</t>
  </si>
  <si>
    <t>P0S1G0</t>
  </si>
  <si>
    <t>Montreal River Harbour</t>
  </si>
  <si>
    <t>P0S1H0</t>
  </si>
  <si>
    <t>Searchmont</t>
  </si>
  <si>
    <t>P0S1J0</t>
  </si>
  <si>
    <t>Wawa</t>
  </si>
  <si>
    <t>P0S1K0</t>
  </si>
  <si>
    <t>Elliot Lake</t>
  </si>
  <si>
    <t>P5A</t>
  </si>
  <si>
    <t>Sault Ste. Marie</t>
  </si>
  <si>
    <t>P6A</t>
  </si>
  <si>
    <t>P6B</t>
  </si>
  <si>
    <t>P6C</t>
  </si>
  <si>
    <t>Brant (County)</t>
  </si>
  <si>
    <t>Brant</t>
  </si>
  <si>
    <t>Glen Morris</t>
  </si>
  <si>
    <t>N0B1W0</t>
  </si>
  <si>
    <t>Burford</t>
  </si>
  <si>
    <t>N0E1A0</t>
  </si>
  <si>
    <t>Harley</t>
  </si>
  <si>
    <t>N0E1E0</t>
  </si>
  <si>
    <t>Mount Pleasant</t>
  </si>
  <si>
    <t>N0E1K0</t>
  </si>
  <si>
    <t>Oakland</t>
  </si>
  <si>
    <t>N0E1L0</t>
  </si>
  <si>
    <t>St. George</t>
  </si>
  <si>
    <t>N0E1N0</t>
  </si>
  <si>
    <t>Scotland</t>
  </si>
  <si>
    <t>N0E1R0</t>
  </si>
  <si>
    <t>Teeterville</t>
  </si>
  <si>
    <t>N0E1S0</t>
  </si>
  <si>
    <t>Paris</t>
  </si>
  <si>
    <t>N3L</t>
  </si>
  <si>
    <t>Brantford</t>
  </si>
  <si>
    <t>N3P</t>
  </si>
  <si>
    <t>N3R</t>
  </si>
  <si>
    <t>N3S</t>
  </si>
  <si>
    <t>N3T</t>
  </si>
  <si>
    <t>N3V</t>
  </si>
  <si>
    <t>Bruce (County)</t>
  </si>
  <si>
    <t>Bruce</t>
  </si>
  <si>
    <t>Cargill</t>
  </si>
  <si>
    <t>N0G1J0</t>
  </si>
  <si>
    <t>Chepstow</t>
  </si>
  <si>
    <t>N0G1K0</t>
  </si>
  <si>
    <t>Chesley</t>
  </si>
  <si>
    <t>N0G1L0</t>
  </si>
  <si>
    <t>Elmwood</t>
  </si>
  <si>
    <t>N0G1S0</t>
  </si>
  <si>
    <t>Formosa</t>
  </si>
  <si>
    <t>N0G1W0</t>
  </si>
  <si>
    <t>Holyrood</t>
  </si>
  <si>
    <t>N0G2B0</t>
  </si>
  <si>
    <t>Lucknow</t>
  </si>
  <si>
    <t>N0G2H0</t>
  </si>
  <si>
    <t>Mildmay</t>
  </si>
  <si>
    <t>N0G2J0</t>
  </si>
  <si>
    <t>Paisley</t>
  </si>
  <si>
    <t>N0G2N0</t>
  </si>
  <si>
    <t>Ripley</t>
  </si>
  <si>
    <t>N0G2R0</t>
  </si>
  <si>
    <t>N0G2R1</t>
  </si>
  <si>
    <t>Teeswater</t>
  </si>
  <si>
    <t>N0G2S0</t>
  </si>
  <si>
    <t>Tiverton</t>
  </si>
  <si>
    <t>N0G2T0</t>
  </si>
  <si>
    <t>Walkerton</t>
  </si>
  <si>
    <t>N0G2V0</t>
  </si>
  <si>
    <t>Port Elgin</t>
  </si>
  <si>
    <t>N0H0A0</t>
  </si>
  <si>
    <t>Allenford</t>
  </si>
  <si>
    <t>N0H1A0</t>
  </si>
  <si>
    <t>Tobermory</t>
  </si>
  <si>
    <t>N0H1A1</t>
  </si>
  <si>
    <t>Dobbinton</t>
  </si>
  <si>
    <t>N0H1L0</t>
  </si>
  <si>
    <t>Hepworth</t>
  </si>
  <si>
    <t>N0H1P0</t>
  </si>
  <si>
    <t>Lions Head</t>
  </si>
  <si>
    <t>N0H1W0</t>
  </si>
  <si>
    <t>Mar</t>
  </si>
  <si>
    <t>N0H1X0</t>
  </si>
  <si>
    <t>Miller Lake</t>
  </si>
  <si>
    <t>N0H1Z0</t>
  </si>
  <si>
    <t>N0H2C0</t>
  </si>
  <si>
    <t>Saugeen Shores</t>
  </si>
  <si>
    <t>N0H2C1</t>
  </si>
  <si>
    <t>N0H2C2</t>
  </si>
  <si>
    <t>N0H2C3</t>
  </si>
  <si>
    <t>N0H2C4</t>
  </si>
  <si>
    <t>N0H2C5</t>
  </si>
  <si>
    <t>N0H2C6</t>
  </si>
  <si>
    <t>N0H2C7</t>
  </si>
  <si>
    <t>Sauble Beach</t>
  </si>
  <si>
    <t>N0H2G0</t>
  </si>
  <si>
    <t>Southampton</t>
  </si>
  <si>
    <t>N0H2L0</t>
  </si>
  <si>
    <t>Stokes Bay</t>
  </si>
  <si>
    <t>N0H2M0</t>
  </si>
  <si>
    <t>Tara</t>
  </si>
  <si>
    <t>N0H2N0</t>
  </si>
  <si>
    <t>N0H2R0</t>
  </si>
  <si>
    <t>N0H2T0</t>
  </si>
  <si>
    <t>N0H2W0</t>
  </si>
  <si>
    <t>Kincardine</t>
  </si>
  <si>
    <t>N2Z</t>
  </si>
  <si>
    <t>Chatham-Kent (Municipality)</t>
  </si>
  <si>
    <t>Chatham-Kent</t>
  </si>
  <si>
    <t>Duart</t>
  </si>
  <si>
    <t>N0L1H0</t>
  </si>
  <si>
    <t>Muirkirk</t>
  </si>
  <si>
    <t>N0L1X0</t>
  </si>
  <si>
    <t>Blenheim</t>
  </si>
  <si>
    <t>N0P1A0</t>
  </si>
  <si>
    <t>Bothwell</t>
  </si>
  <si>
    <t>N0P1C0</t>
  </si>
  <si>
    <t>Cedar Springs</t>
  </si>
  <si>
    <t>N0P1E0</t>
  </si>
  <si>
    <t>Charing Cross</t>
  </si>
  <si>
    <t>N0P1G0</t>
  </si>
  <si>
    <t>Coatsworth</t>
  </si>
  <si>
    <t>N0P1H0</t>
  </si>
  <si>
    <t>Comber</t>
  </si>
  <si>
    <t>N0P1J0</t>
  </si>
  <si>
    <t>Croton</t>
  </si>
  <si>
    <t>N0P1K0</t>
  </si>
  <si>
    <t>Dover</t>
  </si>
  <si>
    <t>N0P1L0</t>
  </si>
  <si>
    <t>Dresden</t>
  </si>
  <si>
    <t>N0P1M0</t>
  </si>
  <si>
    <t>Erieau</t>
  </si>
  <si>
    <t>N0P1N0</t>
  </si>
  <si>
    <t>Grande Pointe</t>
  </si>
  <si>
    <t>N0P1S0</t>
  </si>
  <si>
    <t>Highgate</t>
  </si>
  <si>
    <t>N0P1T0</t>
  </si>
  <si>
    <t>Kent Bridge</t>
  </si>
  <si>
    <t>N0P1V0</t>
  </si>
  <si>
    <t>Merlin</t>
  </si>
  <si>
    <t>N0P1W0</t>
  </si>
  <si>
    <t>Morpeth</t>
  </si>
  <si>
    <t>N0P1X0</t>
  </si>
  <si>
    <t>North Buxton</t>
  </si>
  <si>
    <t>N0P1Y0</t>
  </si>
  <si>
    <t>Pain Court</t>
  </si>
  <si>
    <t>N0P1Z0</t>
  </si>
  <si>
    <t>Port Alma</t>
  </si>
  <si>
    <t>N0P2A0</t>
  </si>
  <si>
    <t>Ridgetown</t>
  </si>
  <si>
    <t>N0P2C0</t>
  </si>
  <si>
    <t>Thamesville</t>
  </si>
  <si>
    <t>N0P2K0</t>
  </si>
  <si>
    <t>Tilbury</t>
  </si>
  <si>
    <t>N0P2L0</t>
  </si>
  <si>
    <t>Tupperville</t>
  </si>
  <si>
    <t>N0P2M0</t>
  </si>
  <si>
    <t>Wheatley</t>
  </si>
  <si>
    <t>N0P2P0</t>
  </si>
  <si>
    <t>Chatham</t>
  </si>
  <si>
    <t>N7L</t>
  </si>
  <si>
    <t>N7M</t>
  </si>
  <si>
    <t>Wallaceburg</t>
  </si>
  <si>
    <t>N8A</t>
  </si>
  <si>
    <t>Cochrane (District)</t>
  </si>
  <si>
    <t>Cochrane</t>
  </si>
  <si>
    <t>Holtyre</t>
  </si>
  <si>
    <t>P0K1C0</t>
  </si>
  <si>
    <t>Iroquois Falls</t>
  </si>
  <si>
    <t>P0K1E0</t>
  </si>
  <si>
    <t>P0K1G0</t>
  </si>
  <si>
    <t>Kearns</t>
  </si>
  <si>
    <t>P0K1J0</t>
  </si>
  <si>
    <t>Matheson</t>
  </si>
  <si>
    <t>P0K1N0</t>
  </si>
  <si>
    <t>Ramore</t>
  </si>
  <si>
    <t>P0K1R0</t>
  </si>
  <si>
    <t>Val Gagne</t>
  </si>
  <si>
    <t>P0K1W0</t>
  </si>
  <si>
    <t>P0L1C0</t>
  </si>
  <si>
    <t>Driftwood</t>
  </si>
  <si>
    <t>P0L1E0</t>
  </si>
  <si>
    <t>Fauquier</t>
  </si>
  <si>
    <t>P0L1G0</t>
  </si>
  <si>
    <t>Frederickhouse</t>
  </si>
  <si>
    <t>P0L1K0</t>
  </si>
  <si>
    <t>Hallebourg</t>
  </si>
  <si>
    <t>P0L1L0</t>
  </si>
  <si>
    <t>Harty</t>
  </si>
  <si>
    <t>P0L1M0</t>
  </si>
  <si>
    <t>Hearst</t>
  </si>
  <si>
    <t>P0L1N0</t>
  </si>
  <si>
    <t>Hunta</t>
  </si>
  <si>
    <t>P0L1P0</t>
  </si>
  <si>
    <t>Jogues</t>
  </si>
  <si>
    <t>P0L1R0</t>
  </si>
  <si>
    <t>Kashechewan</t>
  </si>
  <si>
    <t>P0L1S0</t>
  </si>
  <si>
    <t>Mattice</t>
  </si>
  <si>
    <t>P0L1T0</t>
  </si>
  <si>
    <t>Moonbeam</t>
  </si>
  <si>
    <t>P0L1V0</t>
  </si>
  <si>
    <t>Moose Factory</t>
  </si>
  <si>
    <t>P0L1W0</t>
  </si>
  <si>
    <t>McGarry</t>
  </si>
  <si>
    <t>P0L1X0</t>
  </si>
  <si>
    <t>Moosonee</t>
  </si>
  <si>
    <t>P0L1Y0</t>
  </si>
  <si>
    <t>Opasatika</t>
  </si>
  <si>
    <t>P0L1Z0</t>
  </si>
  <si>
    <t>Smooth Rock Falls</t>
  </si>
  <si>
    <t>P0L2B0</t>
  </si>
  <si>
    <t>Strickland</t>
  </si>
  <si>
    <t>P0L2C0</t>
  </si>
  <si>
    <t>Val Rita</t>
  </si>
  <si>
    <t>P0L2G0</t>
  </si>
  <si>
    <t>Connaught</t>
  </si>
  <si>
    <t>P0N1A0</t>
  </si>
  <si>
    <t>Porcupine</t>
  </si>
  <si>
    <t>P0N1C0</t>
  </si>
  <si>
    <t>Porquis Junction</t>
  </si>
  <si>
    <t>P0N1E0</t>
  </si>
  <si>
    <t>Schumacher</t>
  </si>
  <si>
    <t>P0N1G0</t>
  </si>
  <si>
    <t>South Porcupine</t>
  </si>
  <si>
    <t>P0N1H0</t>
  </si>
  <si>
    <t>Tunis</t>
  </si>
  <si>
    <t>P0N1J0</t>
  </si>
  <si>
    <t>P0N1K0</t>
  </si>
  <si>
    <t>Timmins</t>
  </si>
  <si>
    <t>P4N</t>
  </si>
  <si>
    <t>P4P</t>
  </si>
  <si>
    <t>P4R</t>
  </si>
  <si>
    <t>Kapuskasing</t>
  </si>
  <si>
    <t>P5N</t>
  </si>
  <si>
    <t>Dufferin (County)</t>
  </si>
  <si>
    <t>Dufferin</t>
  </si>
  <si>
    <t>Grand Valley</t>
  </si>
  <si>
    <t>L0N1G0</t>
  </si>
  <si>
    <t>Honeywood</t>
  </si>
  <si>
    <t>L0N1H0</t>
  </si>
  <si>
    <t>Horning's Mills</t>
  </si>
  <si>
    <t>L0N1J0</t>
  </si>
  <si>
    <t>Laurel</t>
  </si>
  <si>
    <t>L0N1L0</t>
  </si>
  <si>
    <t>Mansfield</t>
  </si>
  <si>
    <t>L0N1M0</t>
  </si>
  <si>
    <t>Orton</t>
  </si>
  <si>
    <t>L0N1N0</t>
  </si>
  <si>
    <t>Shelburne</t>
  </si>
  <si>
    <t>L0N1S0</t>
  </si>
  <si>
    <t>L0N1S1</t>
  </si>
  <si>
    <t>L0N1S2</t>
  </si>
  <si>
    <t>L0N1S3</t>
  </si>
  <si>
    <t>L0N1S4</t>
  </si>
  <si>
    <t>L0N1S5</t>
  </si>
  <si>
    <t>L0N1S6</t>
  </si>
  <si>
    <t>L0N1S7</t>
  </si>
  <si>
    <t>L0N1S8</t>
  </si>
  <si>
    <t>L0N1S9</t>
  </si>
  <si>
    <t>Orangeville</t>
  </si>
  <si>
    <t>L9V</t>
  </si>
  <si>
    <t>L9W</t>
  </si>
  <si>
    <t>Durham (Regional Municipality)</t>
  </si>
  <si>
    <t>Kendal</t>
  </si>
  <si>
    <t>L0A1E0</t>
  </si>
  <si>
    <t>Newtonville</t>
  </si>
  <si>
    <t>L0A1J0</t>
  </si>
  <si>
    <t>Ashburn</t>
  </si>
  <si>
    <t>L0B1A0</t>
  </si>
  <si>
    <t>Blackstock</t>
  </si>
  <si>
    <t>L0B1B0</t>
  </si>
  <si>
    <t>Caesarea</t>
  </si>
  <si>
    <t>L0B1E0</t>
  </si>
  <si>
    <t>Hampton</t>
  </si>
  <si>
    <t>L0B1J0</t>
  </si>
  <si>
    <t>Nestleton Station</t>
  </si>
  <si>
    <t>L0B1L0</t>
  </si>
  <si>
    <t>Orono</t>
  </si>
  <si>
    <t>L0B1M0</t>
  </si>
  <si>
    <t>Goodwood</t>
  </si>
  <si>
    <t>L0C1A0</t>
  </si>
  <si>
    <t>Greenbank</t>
  </si>
  <si>
    <t>L0C1B0</t>
  </si>
  <si>
    <t>Leaskdale</t>
  </si>
  <si>
    <t>L0C1C0</t>
  </si>
  <si>
    <t>Sandford</t>
  </si>
  <si>
    <t>L0C1E0</t>
  </si>
  <si>
    <t>Seagrave</t>
  </si>
  <si>
    <t>L0C1G0</t>
  </si>
  <si>
    <t>Sunderland</t>
  </si>
  <si>
    <t>L0C1H0</t>
  </si>
  <si>
    <t>Udora</t>
  </si>
  <si>
    <t>L0C1L0</t>
  </si>
  <si>
    <t>L0C1M0</t>
  </si>
  <si>
    <t>Cannington</t>
  </si>
  <si>
    <t>L0E1E0</t>
  </si>
  <si>
    <t>Zephyr</t>
  </si>
  <si>
    <t>L0E1T0</t>
  </si>
  <si>
    <t>Brougham</t>
  </si>
  <si>
    <t>L0H1A0</t>
  </si>
  <si>
    <t>Greenwood</t>
  </si>
  <si>
    <t>L0H1H0</t>
  </si>
  <si>
    <t>Locust Hill</t>
  </si>
  <si>
    <t>L0H1J0</t>
  </si>
  <si>
    <t>Whitevale</t>
  </si>
  <si>
    <t>L0H1M0</t>
  </si>
  <si>
    <t>Ajax</t>
  </si>
  <si>
    <t>L0H1S8</t>
  </si>
  <si>
    <t>L0H2L0</t>
  </si>
  <si>
    <t>Beaverton</t>
  </si>
  <si>
    <t>L0K1A0</t>
  </si>
  <si>
    <t>Bowmanville</t>
  </si>
  <si>
    <t>L1B</t>
  </si>
  <si>
    <t>L1C</t>
  </si>
  <si>
    <t>L1E</t>
  </si>
  <si>
    <t>Oshawa</t>
  </si>
  <si>
    <t>L1G</t>
  </si>
  <si>
    <t>L1H</t>
  </si>
  <si>
    <t>L1J</t>
  </si>
  <si>
    <t>L1K</t>
  </si>
  <si>
    <t>L1L</t>
  </si>
  <si>
    <t>Whitby</t>
  </si>
  <si>
    <t>L1M</t>
  </si>
  <si>
    <t>L1N</t>
  </si>
  <si>
    <t>L1P</t>
  </si>
  <si>
    <t>L1R</t>
  </si>
  <si>
    <t>L1S</t>
  </si>
  <si>
    <t>L1T</t>
  </si>
  <si>
    <t>Pickering</t>
  </si>
  <si>
    <t>L1V</t>
  </si>
  <si>
    <t>L1W</t>
  </si>
  <si>
    <t>L1X</t>
  </si>
  <si>
    <t>L1Y</t>
  </si>
  <si>
    <t>L1Z</t>
  </si>
  <si>
    <t>Uxbridge</t>
  </si>
  <si>
    <t>L9P</t>
  </si>
  <si>
    <t>Eden</t>
  </si>
  <si>
    <t>N0J1H0</t>
  </si>
  <si>
    <t>Port Burwell</t>
  </si>
  <si>
    <t>N0J1T0</t>
  </si>
  <si>
    <t>Straffordville</t>
  </si>
  <si>
    <t>N0J1Y0</t>
  </si>
  <si>
    <t>Vienna</t>
  </si>
  <si>
    <t>N0J1Z0</t>
  </si>
  <si>
    <t>N0J1Z2</t>
  </si>
  <si>
    <t>Belmont</t>
  </si>
  <si>
    <t>N0L1B0</t>
  </si>
  <si>
    <t>Brownsville</t>
  </si>
  <si>
    <t>N0L1C0</t>
  </si>
  <si>
    <t>Dutton</t>
  </si>
  <si>
    <t>N0L1J0</t>
  </si>
  <si>
    <t>Fingal</t>
  </si>
  <si>
    <t>N0L1K0</t>
  </si>
  <si>
    <t>Iona Station</t>
  </si>
  <si>
    <t>N0L1P0</t>
  </si>
  <si>
    <t>Rodney</t>
  </si>
  <si>
    <t>N0L2C0</t>
  </si>
  <si>
    <t>N0L2E0</t>
  </si>
  <si>
    <t>Southwold</t>
  </si>
  <si>
    <t>N0L2G0</t>
  </si>
  <si>
    <t>Sparta</t>
  </si>
  <si>
    <t>N0L2H0</t>
  </si>
  <si>
    <t>Springfield</t>
  </si>
  <si>
    <t>N0L2J0</t>
  </si>
  <si>
    <t>Union</t>
  </si>
  <si>
    <t>N0L2L0</t>
  </si>
  <si>
    <t>Brodhagen</t>
  </si>
  <si>
    <t>N0K1B0</t>
  </si>
  <si>
    <t>Brunner</t>
  </si>
  <si>
    <t>N0K1C0</t>
  </si>
  <si>
    <t>Dublin</t>
  </si>
  <si>
    <t>N0K1E0</t>
  </si>
  <si>
    <t>Egmondville</t>
  </si>
  <si>
    <t>N0K1G0</t>
  </si>
  <si>
    <t>Fullarton</t>
  </si>
  <si>
    <t>N0K1H0</t>
  </si>
  <si>
    <t>Gads Hill</t>
  </si>
  <si>
    <t>N0K1J0</t>
  </si>
  <si>
    <t>Kirkton</t>
  </si>
  <si>
    <t>N0K1K0</t>
  </si>
  <si>
    <t>Millbank</t>
  </si>
  <si>
    <t>N0K1L0</t>
  </si>
  <si>
    <t>Milverton</t>
  </si>
  <si>
    <t>N0K1M0</t>
  </si>
  <si>
    <t>Mitchell</t>
  </si>
  <si>
    <t>N0K1N0</t>
  </si>
  <si>
    <t>Monkton</t>
  </si>
  <si>
    <t>N0K1P0</t>
  </si>
  <si>
    <t>Newton</t>
  </si>
  <si>
    <t>N0K1R0</t>
  </si>
  <si>
    <t>Poole</t>
  </si>
  <si>
    <t>N0K1S0</t>
  </si>
  <si>
    <t>Rostock</t>
  </si>
  <si>
    <t>N0K1T0</t>
  </si>
  <si>
    <t>St. Pauls Station</t>
  </si>
  <si>
    <t>N0K1V0</t>
  </si>
  <si>
    <t>Sebringville</t>
  </si>
  <si>
    <t>N0K1X0</t>
  </si>
  <si>
    <t>Staffa</t>
  </si>
  <si>
    <t>N0K1Y0</t>
  </si>
  <si>
    <t>Woodham</t>
  </si>
  <si>
    <t>N0K2A0</t>
  </si>
  <si>
    <t>Listowel</t>
  </si>
  <si>
    <t>N4W</t>
  </si>
  <si>
    <t>St. Marys</t>
  </si>
  <si>
    <t>N4X</t>
  </si>
  <si>
    <t>Stratford</t>
  </si>
  <si>
    <t>N4Z</t>
  </si>
  <si>
    <t>N5A</t>
  </si>
  <si>
    <t>Peterborough (County)</t>
  </si>
  <si>
    <t>Peterborough</t>
  </si>
  <si>
    <t>Apsley</t>
  </si>
  <si>
    <t>K0L1A0</t>
  </si>
  <si>
    <t>Bailieboro</t>
  </si>
  <si>
    <t>K0L1B0</t>
  </si>
  <si>
    <t>Bridgenorth</t>
  </si>
  <si>
    <t>K0L1H0</t>
  </si>
  <si>
    <t>Buckhorn</t>
  </si>
  <si>
    <t>K0L1J0</t>
  </si>
  <si>
    <t>Curve Lake</t>
  </si>
  <si>
    <t>K0L1R0</t>
  </si>
  <si>
    <t>Douro</t>
  </si>
  <si>
    <t>K0L1S0</t>
  </si>
  <si>
    <t>Ennismore</t>
  </si>
  <si>
    <t>K0L1T0</t>
  </si>
  <si>
    <t>Fraserville</t>
  </si>
  <si>
    <t>K0L1V0</t>
  </si>
  <si>
    <t>Havelock</t>
  </si>
  <si>
    <t>K0L1Z0</t>
  </si>
  <si>
    <t>Indian River</t>
  </si>
  <si>
    <t>K0L2B0</t>
  </si>
  <si>
    <t>Juniper Island</t>
  </si>
  <si>
    <t>K0L2C0</t>
  </si>
  <si>
    <t>Keene</t>
  </si>
  <si>
    <t>K0L2G0</t>
  </si>
  <si>
    <t>Lakefield</t>
  </si>
  <si>
    <t>K0L2H0</t>
  </si>
  <si>
    <t>Lakehurst</t>
  </si>
  <si>
    <t>K0L2J0</t>
  </si>
  <si>
    <t>Warsaw</t>
  </si>
  <si>
    <t>K0L3A0</t>
  </si>
  <si>
    <t>Woodview</t>
  </si>
  <si>
    <t>K0L3E0</t>
  </si>
  <si>
    <t>Youngsint</t>
  </si>
  <si>
    <t>K0L3G0</t>
  </si>
  <si>
    <t>K9H</t>
  </si>
  <si>
    <t>K9J</t>
  </si>
  <si>
    <t>K9K</t>
  </si>
  <si>
    <t>K9L</t>
  </si>
  <si>
    <t>Cavan</t>
  </si>
  <si>
    <t>L0A1C0</t>
  </si>
  <si>
    <t>Millbrook</t>
  </si>
  <si>
    <t>L0A1G0</t>
  </si>
  <si>
    <t>Prescott and Russell (United Counties)</t>
  </si>
  <si>
    <t>Prescott and Russell</t>
  </si>
  <si>
    <t>Bourget</t>
  </si>
  <si>
    <t>K0A1E0</t>
  </si>
  <si>
    <t>Casselman</t>
  </si>
  <si>
    <t>K0A1M0</t>
  </si>
  <si>
    <t>Clarence Creek</t>
  </si>
  <si>
    <t>K0A1N0</t>
  </si>
  <si>
    <t>Embrun</t>
  </si>
  <si>
    <t>K0A1W0</t>
  </si>
  <si>
    <t>K0A1W1</t>
  </si>
  <si>
    <t>Hammond</t>
  </si>
  <si>
    <t>K0A2A0</t>
  </si>
  <si>
    <t>St. Isidore</t>
  </si>
  <si>
    <t>K0A2B0</t>
  </si>
  <si>
    <t>St. Albert</t>
  </si>
  <si>
    <t>K0A3C0</t>
  </si>
  <si>
    <t>Wendover</t>
  </si>
  <si>
    <t>K0A3K0</t>
  </si>
  <si>
    <t>Saint-Pascal-Baylon</t>
  </si>
  <si>
    <t>K0A3N0</t>
  </si>
  <si>
    <t>Alfred</t>
  </si>
  <si>
    <t>K0B1A0</t>
  </si>
  <si>
    <t>Chute A Blondeau</t>
  </si>
  <si>
    <t>K0B1B0</t>
  </si>
  <si>
    <t>Curran</t>
  </si>
  <si>
    <t>K0B1C0</t>
  </si>
  <si>
    <t>Fournier</t>
  </si>
  <si>
    <t>K0B1G0</t>
  </si>
  <si>
    <t>Lefaivre</t>
  </si>
  <si>
    <t>K0B1J0</t>
  </si>
  <si>
    <t>L' Orignal</t>
  </si>
  <si>
    <t>K0B1K0</t>
  </si>
  <si>
    <t>Plantagenet</t>
  </si>
  <si>
    <t>K0B1L0</t>
  </si>
  <si>
    <t>St. Bernardin</t>
  </si>
  <si>
    <t>K0B1N0</t>
  </si>
  <si>
    <t>St. Eugene</t>
  </si>
  <si>
    <t>K0B1P0</t>
  </si>
  <si>
    <t>Vankleek Hill</t>
  </si>
  <si>
    <t>K0B1R0</t>
  </si>
  <si>
    <t>K0C2B0</t>
  </si>
  <si>
    <t>Rockland</t>
  </si>
  <si>
    <t>K4K</t>
  </si>
  <si>
    <t>Russell</t>
  </si>
  <si>
    <t>K4R</t>
  </si>
  <si>
    <t>Hawkesbury</t>
  </si>
  <si>
    <t>K6A</t>
  </si>
  <si>
    <t>Prince Edward (County)</t>
  </si>
  <si>
    <t>Prince Edward</t>
  </si>
  <si>
    <t>Ameliasburgh</t>
  </si>
  <si>
    <t>K0K1A0</t>
  </si>
  <si>
    <t>Bloomfield</t>
  </si>
  <si>
    <t>K0K1G0</t>
  </si>
  <si>
    <t>Cherry Valley</t>
  </si>
  <si>
    <t>K0K1P0</t>
  </si>
  <si>
    <t>Consecon</t>
  </si>
  <si>
    <t>K0K1T0</t>
  </si>
  <si>
    <t>Demorestville</t>
  </si>
  <si>
    <t>K0K1W0</t>
  </si>
  <si>
    <t>Hillier</t>
  </si>
  <si>
    <t>K0K2J0</t>
  </si>
  <si>
    <t>K0K2P0</t>
  </si>
  <si>
    <t>Picton</t>
  </si>
  <si>
    <t>K0K2T0</t>
  </si>
  <si>
    <t>K0K3V0</t>
  </si>
  <si>
    <t>Rainy River (District)</t>
  </si>
  <si>
    <t>Rainy River</t>
  </si>
  <si>
    <t>Atikokan</t>
  </si>
  <si>
    <t>P0T1C0</t>
  </si>
  <si>
    <t>Barwick</t>
  </si>
  <si>
    <t>P0W1A0</t>
  </si>
  <si>
    <t>Devlin</t>
  </si>
  <si>
    <t>P0W1C0</t>
  </si>
  <si>
    <t>Emo</t>
  </si>
  <si>
    <t>P0W1E0</t>
  </si>
  <si>
    <t>Mine Centre</t>
  </si>
  <si>
    <t>P0W1H0</t>
  </si>
  <si>
    <t>Morson</t>
  </si>
  <si>
    <t>P0W1J0</t>
  </si>
  <si>
    <t>Pinewood</t>
  </si>
  <si>
    <t>P0W1K0</t>
  </si>
  <si>
    <t>P0W1L0</t>
  </si>
  <si>
    <t>Sleeman</t>
  </si>
  <si>
    <t>P0W1M0</t>
  </si>
  <si>
    <t>Stratton</t>
  </si>
  <si>
    <t>P0W1N0</t>
  </si>
  <si>
    <t>Fort Frances</t>
  </si>
  <si>
    <t>P9A</t>
  </si>
  <si>
    <t>Renfrew (County)</t>
  </si>
  <si>
    <t>Renfrew</t>
  </si>
  <si>
    <t>Braeside</t>
  </si>
  <si>
    <t>K0A1G0</t>
  </si>
  <si>
    <t>Barrys Bay</t>
  </si>
  <si>
    <t>K0J1B0</t>
  </si>
  <si>
    <t>Quadeville</t>
  </si>
  <si>
    <t>K0J2G0</t>
  </si>
  <si>
    <t>Rolphton</t>
  </si>
  <si>
    <t>K0J2H0</t>
  </si>
  <si>
    <t>Round Lake Centre</t>
  </si>
  <si>
    <t>K0J2J0</t>
  </si>
  <si>
    <t>Stonecliffe</t>
  </si>
  <si>
    <t>K0J2K0</t>
  </si>
  <si>
    <t>Westmeath</t>
  </si>
  <si>
    <t>K0J2L0</t>
  </si>
  <si>
    <t>Wilno</t>
  </si>
  <si>
    <t>K0J2N0</t>
  </si>
  <si>
    <t>Calabogie</t>
  </si>
  <si>
    <t>K0J7H0</t>
  </si>
  <si>
    <t>Eganville</t>
  </si>
  <si>
    <t>K0J7T0</t>
  </si>
  <si>
    <t>Arnprior</t>
  </si>
  <si>
    <t>K7S</t>
  </si>
  <si>
    <t>K7V</t>
  </si>
  <si>
    <t>K7Z</t>
  </si>
  <si>
    <t>Pembroke</t>
  </si>
  <si>
    <t>K8A</t>
  </si>
  <si>
    <t>K8B</t>
  </si>
  <si>
    <t>Petawawa</t>
  </si>
  <si>
    <t>K8H</t>
  </si>
  <si>
    <t>Simcoe (County)</t>
  </si>
  <si>
    <t>Beeton</t>
  </si>
  <si>
    <t>L0G1A0</t>
  </si>
  <si>
    <t>Bond Head</t>
  </si>
  <si>
    <t>L0G1B0</t>
  </si>
  <si>
    <t>Loretto</t>
  </si>
  <si>
    <t>L0G1L0</t>
  </si>
  <si>
    <t>Tottenham</t>
  </si>
  <si>
    <t>L0G1W0</t>
  </si>
  <si>
    <t>Brechin</t>
  </si>
  <si>
    <t>L0K1B0</t>
  </si>
  <si>
    <t>Cedar Point</t>
  </si>
  <si>
    <t>L0K1C0</t>
  </si>
  <si>
    <t>Coldwater</t>
  </si>
  <si>
    <t>L0K1E0</t>
  </si>
  <si>
    <t>Cumberland Beach</t>
  </si>
  <si>
    <t>L0K1G0</t>
  </si>
  <si>
    <t>Longford Mills</t>
  </si>
  <si>
    <t>L0K1L0</t>
  </si>
  <si>
    <t>Moonstone</t>
  </si>
  <si>
    <t>L0K1N0</t>
  </si>
  <si>
    <t>Port Mcnicoll</t>
  </si>
  <si>
    <t>L0K1R0</t>
  </si>
  <si>
    <t>Port Severn</t>
  </si>
  <si>
    <t>L0K1S0</t>
  </si>
  <si>
    <t>Sebright</t>
  </si>
  <si>
    <t>L0K1W0</t>
  </si>
  <si>
    <t>Victoria Harbour</t>
  </si>
  <si>
    <t>L0K2A0</t>
  </si>
  <si>
    <t>Washago</t>
  </si>
  <si>
    <t>L0K2B0</t>
  </si>
  <si>
    <t>Waubaushene</t>
  </si>
  <si>
    <t>L0K2C0</t>
  </si>
  <si>
    <t>Wyebridge</t>
  </si>
  <si>
    <t>L0K2E0</t>
  </si>
  <si>
    <t>Tiny</t>
  </si>
  <si>
    <t>L0K2E1</t>
  </si>
  <si>
    <t>Warminster</t>
  </si>
  <si>
    <t>L0K2G0</t>
  </si>
  <si>
    <t>Perkinsfield</t>
  </si>
  <si>
    <t>L0K2J0</t>
  </si>
  <si>
    <t>Belle Ewart</t>
  </si>
  <si>
    <t>L0L1C0</t>
  </si>
  <si>
    <t>Churchill</t>
  </si>
  <si>
    <t>L0L1K0</t>
  </si>
  <si>
    <t>Cookstown</t>
  </si>
  <si>
    <t>L0L1L0</t>
  </si>
  <si>
    <t>Egbert</t>
  </si>
  <si>
    <t>L0L1N0</t>
  </si>
  <si>
    <t>Elmvale</t>
  </si>
  <si>
    <t>L0L1P0</t>
  </si>
  <si>
    <t>L0L1P1</t>
  </si>
  <si>
    <t>L0L1P2</t>
  </si>
  <si>
    <t>Gilford</t>
  </si>
  <si>
    <t>L0L1R0</t>
  </si>
  <si>
    <t>Hawkestone</t>
  </si>
  <si>
    <t>L0L1T0</t>
  </si>
  <si>
    <t>Hillsdale</t>
  </si>
  <si>
    <t>L0L1V0</t>
  </si>
  <si>
    <t>Lefroy</t>
  </si>
  <si>
    <t>L0L1W0</t>
  </si>
  <si>
    <t>Midhurst</t>
  </si>
  <si>
    <t>L0L1X0</t>
  </si>
  <si>
    <t>Springwater</t>
  </si>
  <si>
    <t>L0L1X1</t>
  </si>
  <si>
    <t>Minesing</t>
  </si>
  <si>
    <t>L0L1Y0</t>
  </si>
  <si>
    <t>L0L1Y2</t>
  </si>
  <si>
    <t>L0L1Y3</t>
  </si>
  <si>
    <t>Oro Station</t>
  </si>
  <si>
    <t>L0L2E0</t>
  </si>
  <si>
    <t>L0L2J0</t>
  </si>
  <si>
    <t>Phelpston</t>
  </si>
  <si>
    <t>L0L2K0</t>
  </si>
  <si>
    <t>Shanty Bay</t>
  </si>
  <si>
    <t>L0L2L0</t>
  </si>
  <si>
    <t>Thornton</t>
  </si>
  <si>
    <t>L0L2N0</t>
  </si>
  <si>
    <t>L0L2N2</t>
  </si>
  <si>
    <t>Wasaga Beach</t>
  </si>
  <si>
    <t>L0L2P0</t>
  </si>
  <si>
    <t>Beachburg</t>
  </si>
  <si>
    <t>K0J1C0</t>
  </si>
  <si>
    <t>Bissett Creek</t>
  </si>
  <si>
    <t>K0J1E0</t>
  </si>
  <si>
    <t>Burnstown</t>
  </si>
  <si>
    <t>K0J1G0</t>
  </si>
  <si>
    <t>K0J1H0</t>
  </si>
  <si>
    <t>Chalk River</t>
  </si>
  <si>
    <t>K0J1J0</t>
  </si>
  <si>
    <t>Cobden</t>
  </si>
  <si>
    <t>K0J1K0</t>
  </si>
  <si>
    <t>Combermere</t>
  </si>
  <si>
    <t>K0J1L0</t>
  </si>
  <si>
    <t>Cormac</t>
  </si>
  <si>
    <t>K0J1M0</t>
  </si>
  <si>
    <t>Dacre</t>
  </si>
  <si>
    <t>K0J1N0</t>
  </si>
  <si>
    <t>Deep River</t>
  </si>
  <si>
    <t>K0J1P0</t>
  </si>
  <si>
    <t>Deux Rivieres</t>
  </si>
  <si>
    <t>K0J1R0</t>
  </si>
  <si>
    <t>Douglas</t>
  </si>
  <si>
    <t>K0J1S0</t>
  </si>
  <si>
    <t>K0J1T0</t>
  </si>
  <si>
    <t>Foresters Falls</t>
  </si>
  <si>
    <t>K0J1V0</t>
  </si>
  <si>
    <t>Foymount</t>
  </si>
  <si>
    <t>K0J1W0</t>
  </si>
  <si>
    <t>Golden Lake</t>
  </si>
  <si>
    <t>K0J1X0</t>
  </si>
  <si>
    <t>Haley Station</t>
  </si>
  <si>
    <t>K0J1Y0</t>
  </si>
  <si>
    <t>Killaloe</t>
  </si>
  <si>
    <t>K0J2A0</t>
  </si>
  <si>
    <t>Mackey</t>
  </si>
  <si>
    <t>K0J2B0</t>
  </si>
  <si>
    <t>Palmer Rapids</t>
  </si>
  <si>
    <t>K0J2E0</t>
  </si>
  <si>
    <t>L0L2R0</t>
  </si>
  <si>
    <t>L0L2T0</t>
  </si>
  <si>
    <t>Oro-Medonte</t>
  </si>
  <si>
    <t>L0L2V0</t>
  </si>
  <si>
    <t>Oro</t>
  </si>
  <si>
    <t>L0L2X0</t>
  </si>
  <si>
    <t>L0L5H3</t>
  </si>
  <si>
    <t>Angus</t>
  </si>
  <si>
    <t>L0M1B0</t>
  </si>
  <si>
    <t>Essa</t>
  </si>
  <si>
    <t>L0M1B1</t>
  </si>
  <si>
    <t>L0M1B2</t>
  </si>
  <si>
    <t>L0M1B3</t>
  </si>
  <si>
    <t>L0M1B4</t>
  </si>
  <si>
    <t>L0M1B5</t>
  </si>
  <si>
    <t>L0M1B6</t>
  </si>
  <si>
    <t>Borden</t>
  </si>
  <si>
    <t>L0M1C0</t>
  </si>
  <si>
    <t>Creemore</t>
  </si>
  <si>
    <t>L0M1G0</t>
  </si>
  <si>
    <t>Duntroon</t>
  </si>
  <si>
    <t>L0M1H0</t>
  </si>
  <si>
    <t>Everett</t>
  </si>
  <si>
    <t>L0M1J0</t>
  </si>
  <si>
    <t>Glencairn</t>
  </si>
  <si>
    <t>L0M1K0</t>
  </si>
  <si>
    <t>Glen Huron</t>
  </si>
  <si>
    <t>L0M1L0</t>
  </si>
  <si>
    <t>Lisle</t>
  </si>
  <si>
    <t>L0M1M0</t>
  </si>
  <si>
    <t>New Lowell</t>
  </si>
  <si>
    <t>L0M1N0</t>
  </si>
  <si>
    <t>Nottawa</t>
  </si>
  <si>
    <t>L0M1P0</t>
  </si>
  <si>
    <t>Stayner</t>
  </si>
  <si>
    <t>L0M1S0</t>
  </si>
  <si>
    <t>Utopia</t>
  </si>
  <si>
    <t>L0M1T0</t>
  </si>
  <si>
    <t>L0M1T2</t>
  </si>
  <si>
    <t>Rosemont</t>
  </si>
  <si>
    <t>L0N1R0</t>
  </si>
  <si>
    <t>Orillia</t>
  </si>
  <si>
    <t>L3V</t>
  </si>
  <si>
    <t>Bradford</t>
  </si>
  <si>
    <t>L3Z</t>
  </si>
  <si>
    <t>Barrie</t>
  </si>
  <si>
    <t>L4M</t>
  </si>
  <si>
    <t>L4N</t>
  </si>
  <si>
    <t>Midland</t>
  </si>
  <si>
    <t>L4R</t>
  </si>
  <si>
    <t>L9J</t>
  </si>
  <si>
    <t>Port Perry</t>
  </si>
  <si>
    <t>L9L</t>
  </si>
  <si>
    <t>Penetanguishene</t>
  </si>
  <si>
    <t>L9M</t>
  </si>
  <si>
    <t>Alliston</t>
  </si>
  <si>
    <t>L9R</t>
  </si>
  <si>
    <t>Innisfil</t>
  </si>
  <si>
    <t>L9S</t>
  </si>
  <si>
    <t>L9X</t>
  </si>
  <si>
    <t>Collingwood</t>
  </si>
  <si>
    <t>L9Y</t>
  </si>
  <si>
    <t>L9Z</t>
  </si>
  <si>
    <t>Severn Bridge</t>
  </si>
  <si>
    <t>P0E1N0</t>
  </si>
  <si>
    <t>Stormont, Dundas and Glengarry (United Counties)</t>
  </si>
  <si>
    <t>Stormont, Dundas and Glengarry</t>
  </si>
  <si>
    <t>Crysler</t>
  </si>
  <si>
    <t>K0A1R0</t>
  </si>
  <si>
    <t>Morewood</t>
  </si>
  <si>
    <t>K0A2R0</t>
  </si>
  <si>
    <t>Vernon</t>
  </si>
  <si>
    <t>K0A3J0</t>
  </si>
  <si>
    <t>Dalkeith</t>
  </si>
  <si>
    <t>K0B1E0</t>
  </si>
  <si>
    <t>Glen Robertson</t>
  </si>
  <si>
    <t>K0B1H0</t>
  </si>
  <si>
    <t>St. Anne de Prescott</t>
  </si>
  <si>
    <t>K0B1M0</t>
  </si>
  <si>
    <t>Alexandria</t>
  </si>
  <si>
    <t>K0C1A0</t>
  </si>
  <si>
    <t>Apple Hill</t>
  </si>
  <si>
    <t>K0C1B0</t>
  </si>
  <si>
    <t>Avonmore</t>
  </si>
  <si>
    <t>K0C1C0</t>
  </si>
  <si>
    <t>Bainsville</t>
  </si>
  <si>
    <t>K0C1E0</t>
  </si>
  <si>
    <t>Berwick</t>
  </si>
  <si>
    <t>K0C1G0</t>
  </si>
  <si>
    <t>Chesterville</t>
  </si>
  <si>
    <t>K0C1H0</t>
  </si>
  <si>
    <t>Dunvegan</t>
  </si>
  <si>
    <t>K0C1J0</t>
  </si>
  <si>
    <t>Finch</t>
  </si>
  <si>
    <t>K0C1K0</t>
  </si>
  <si>
    <t>Green Valley</t>
  </si>
  <si>
    <t>K0C1L0</t>
  </si>
  <si>
    <t>Ingleside</t>
  </si>
  <si>
    <t>K0C1M0</t>
  </si>
  <si>
    <t>Lancaster</t>
  </si>
  <si>
    <t>K0C1N0</t>
  </si>
  <si>
    <t>Long Sault</t>
  </si>
  <si>
    <t>K0C1P0</t>
  </si>
  <si>
    <t>Lunenburg</t>
  </si>
  <si>
    <t>K0C1R0</t>
  </si>
  <si>
    <t>Martintown</t>
  </si>
  <si>
    <t>K0C1S0</t>
  </si>
  <si>
    <t>Maxville</t>
  </si>
  <si>
    <t>K0C1T0</t>
  </si>
  <si>
    <t>K0C1T1</t>
  </si>
  <si>
    <t>Monkland</t>
  </si>
  <si>
    <t>K0C1V0</t>
  </si>
  <si>
    <t>Moose Creek</t>
  </si>
  <si>
    <t>K0C1W0</t>
  </si>
  <si>
    <t>Morrisburg</t>
  </si>
  <si>
    <t>K0C1X0</t>
  </si>
  <si>
    <t>Newington</t>
  </si>
  <si>
    <t>K0C1Y0</t>
  </si>
  <si>
    <t>North Lancaster</t>
  </si>
  <si>
    <t>K0C1Z0</t>
  </si>
  <si>
    <t>St. Andrews</t>
  </si>
  <si>
    <t>K0C2A0</t>
  </si>
  <si>
    <t>South Lancaster</t>
  </si>
  <si>
    <t>K0C2C0</t>
  </si>
  <si>
    <t>Summerstown</t>
  </si>
  <si>
    <t>K0C2E0</t>
  </si>
  <si>
    <t>Upper Canada Village</t>
  </si>
  <si>
    <t>K0C2G0</t>
  </si>
  <si>
    <t>Williamsburg</t>
  </si>
  <si>
    <t>K0C2H0</t>
  </si>
  <si>
    <t>Williamstown</t>
  </si>
  <si>
    <t>K0C2J0</t>
  </si>
  <si>
    <t>Winchester</t>
  </si>
  <si>
    <t>K0C2K0</t>
  </si>
  <si>
    <t>Winchester Springs</t>
  </si>
  <si>
    <t>K0C2L0</t>
  </si>
  <si>
    <t>Brinston</t>
  </si>
  <si>
    <t>K0E1C0</t>
  </si>
  <si>
    <t>Inkerman</t>
  </si>
  <si>
    <t>K0E1J0</t>
  </si>
  <si>
    <t>Iroquois</t>
  </si>
  <si>
    <t>K0E1K0</t>
  </si>
  <si>
    <t>Mountain</t>
  </si>
  <si>
    <t>K0E1S0</t>
  </si>
  <si>
    <t>South Mountain</t>
  </si>
  <si>
    <t>K0E1W0</t>
  </si>
  <si>
    <t>Cornwall</t>
  </si>
  <si>
    <t>K6H</t>
  </si>
  <si>
    <t>K6J</t>
  </si>
  <si>
    <t>K6K</t>
  </si>
  <si>
    <t>Sudbury (District)</t>
  </si>
  <si>
    <t>Baldwin</t>
  </si>
  <si>
    <t>L0E1A0</t>
  </si>
  <si>
    <t>Warren</t>
  </si>
  <si>
    <t>P0H2N0</t>
  </si>
  <si>
    <t>Alban</t>
  </si>
  <si>
    <t>P0M1A0</t>
  </si>
  <si>
    <t>Biscotasing</t>
  </si>
  <si>
    <t>P0M1C0</t>
  </si>
  <si>
    <t>Cartier</t>
  </si>
  <si>
    <t>P0M1J0</t>
  </si>
  <si>
    <t>Chapleau</t>
  </si>
  <si>
    <t>P0M1K0</t>
  </si>
  <si>
    <t>Foleyet</t>
  </si>
  <si>
    <t>P0M1T0</t>
  </si>
  <si>
    <t>Gogama</t>
  </si>
  <si>
    <t>P0M1W0</t>
  </si>
  <si>
    <t>Hagar</t>
  </si>
  <si>
    <t>P0M1X0</t>
  </si>
  <si>
    <t>Markstay</t>
  </si>
  <si>
    <t>P0M2G0</t>
  </si>
  <si>
    <t>Monetville</t>
  </si>
  <si>
    <t>P0M2K0</t>
  </si>
  <si>
    <t>Nairn Centre</t>
  </si>
  <si>
    <t>P0M2L0</t>
  </si>
  <si>
    <t>Noelville</t>
  </si>
  <si>
    <t>P0M2N0</t>
  </si>
  <si>
    <t>Scollard</t>
  </si>
  <si>
    <t>P0M2N1</t>
  </si>
  <si>
    <t>Ramsey</t>
  </si>
  <si>
    <t>P0M2S0</t>
  </si>
  <si>
    <t>St. Charles</t>
  </si>
  <si>
    <t>P0M2W0</t>
  </si>
  <si>
    <t>Shining Tree</t>
  </si>
  <si>
    <t>P0M2X0</t>
  </si>
  <si>
    <t>Sultan</t>
  </si>
  <si>
    <t>P0M2Z0</t>
  </si>
  <si>
    <t>Massey</t>
  </si>
  <si>
    <t>P0P1P0</t>
  </si>
  <si>
    <t>Whitefish Falls</t>
  </si>
  <si>
    <t>P0P2H0</t>
  </si>
  <si>
    <t>Espanola</t>
  </si>
  <si>
    <t>P5E</t>
  </si>
  <si>
    <t>Thunder Bay (District)</t>
  </si>
  <si>
    <t>Thunder Bay</t>
  </si>
  <si>
    <t>Armstrong Station</t>
  </si>
  <si>
    <t>P0T1A0</t>
  </si>
  <si>
    <t>Aroland</t>
  </si>
  <si>
    <t>P0T1B0</t>
  </si>
  <si>
    <t>Beardmore</t>
  </si>
  <si>
    <t>P0T1G0</t>
  </si>
  <si>
    <t>Caramat</t>
  </si>
  <si>
    <t>P0T1J0</t>
  </si>
  <si>
    <t>Dorion</t>
  </si>
  <si>
    <t>P0T1K0</t>
  </si>
  <si>
    <t>Eabamet Lake</t>
  </si>
  <si>
    <t>P0T1L0</t>
  </si>
  <si>
    <t>Geraldton</t>
  </si>
  <si>
    <t>P0T1M0</t>
  </si>
  <si>
    <t>Graham</t>
  </si>
  <si>
    <t>P0T1N0</t>
  </si>
  <si>
    <t>Gull Bay</t>
  </si>
  <si>
    <t>P0T1P0</t>
  </si>
  <si>
    <t>Heron Bay</t>
  </si>
  <si>
    <t>P0T1R0</t>
  </si>
  <si>
    <t>Kakabeka Falls</t>
  </si>
  <si>
    <t>P0T1W0</t>
  </si>
  <si>
    <t>Kaministiquia</t>
  </si>
  <si>
    <t>P0T1X0</t>
  </si>
  <si>
    <t>Kashabowie</t>
  </si>
  <si>
    <t>P0T1Y0</t>
  </si>
  <si>
    <t>Lansdowne House</t>
  </si>
  <si>
    <t>P0T1Z0</t>
  </si>
  <si>
    <t>Longlac</t>
  </si>
  <si>
    <t>P0T2A0</t>
  </si>
  <si>
    <t>Macdiarmid</t>
  </si>
  <si>
    <t>P0T2B0</t>
  </si>
  <si>
    <t>Manitouwadge</t>
  </si>
  <si>
    <t>P0T2C0</t>
  </si>
  <si>
    <t>Marathon</t>
  </si>
  <si>
    <t>P0T2E0</t>
  </si>
  <si>
    <t>Murillo</t>
  </si>
  <si>
    <t>P0T2G0</t>
  </si>
  <si>
    <t>Nakina</t>
  </si>
  <si>
    <t>P0T2H0</t>
  </si>
  <si>
    <t>Nipigon</t>
  </si>
  <si>
    <t>P0T2J0</t>
  </si>
  <si>
    <t>Nolalu</t>
  </si>
  <si>
    <t>P0T2K0</t>
  </si>
  <si>
    <t>Pass Lake</t>
  </si>
  <si>
    <t>P0T2M0</t>
  </si>
  <si>
    <t>Raith</t>
  </si>
  <si>
    <t>P0T2N0</t>
  </si>
  <si>
    <t>Red Rock</t>
  </si>
  <si>
    <t>P0T2P0</t>
  </si>
  <si>
    <t>Rossport</t>
  </si>
  <si>
    <t>P0T2R0</t>
  </si>
  <si>
    <t>Schreiber</t>
  </si>
  <si>
    <t>P0T2S0</t>
  </si>
  <si>
    <t>Shebandowan</t>
  </si>
  <si>
    <t>P0T2T0</t>
  </si>
  <si>
    <t>South Gillies</t>
  </si>
  <si>
    <t>P0T2V0</t>
  </si>
  <si>
    <t>Terrace Bay</t>
  </si>
  <si>
    <t>P0T2W0</t>
  </si>
  <si>
    <t>Upsala</t>
  </si>
  <si>
    <t>P0T2Y0</t>
  </si>
  <si>
    <t>Fort William Indian Reserve 52</t>
  </si>
  <si>
    <t>P0T2Z0</t>
  </si>
  <si>
    <t>Webequie</t>
  </si>
  <si>
    <t>P0T3A0</t>
  </si>
  <si>
    <t>Summer Beaver</t>
  </si>
  <si>
    <t>P0T3B0</t>
  </si>
  <si>
    <t>Pays Plat</t>
  </si>
  <si>
    <t>P0T3C0</t>
  </si>
  <si>
    <t>Collins</t>
  </si>
  <si>
    <t>P0V1M0</t>
  </si>
  <si>
    <t>Savant Lake</t>
  </si>
  <si>
    <t>P0V2S0</t>
  </si>
  <si>
    <t>P7A</t>
  </si>
  <si>
    <t>P7B</t>
  </si>
  <si>
    <t>P7C</t>
  </si>
  <si>
    <t>P7E</t>
  </si>
  <si>
    <t>P7G</t>
  </si>
  <si>
    <t>P7J</t>
  </si>
  <si>
    <t>P7K</t>
  </si>
  <si>
    <t>P7L</t>
  </si>
  <si>
    <t>Timiskaming (District)</t>
  </si>
  <si>
    <t>Timiskaming</t>
  </si>
  <si>
    <t>Belle Vallee</t>
  </si>
  <si>
    <t>P0J1A0</t>
  </si>
  <si>
    <t>Charlton</t>
  </si>
  <si>
    <t>P0J1B0</t>
  </si>
  <si>
    <t>Cobalt</t>
  </si>
  <si>
    <t>P0J1C0</t>
  </si>
  <si>
    <t>Earlton</t>
  </si>
  <si>
    <t>P0J1E0</t>
  </si>
  <si>
    <t>Elk Lake</t>
  </si>
  <si>
    <t>P0J1G0</t>
  </si>
  <si>
    <t>Englehart</t>
  </si>
  <si>
    <t>P0J1H0</t>
  </si>
  <si>
    <t>Gowganda</t>
  </si>
  <si>
    <t>P0J1J0</t>
  </si>
  <si>
    <t>Haileybury</t>
  </si>
  <si>
    <t>P0J1K0</t>
  </si>
  <si>
    <t>Hilliardton</t>
  </si>
  <si>
    <t>P0J1L0</t>
  </si>
  <si>
    <t>Kenabeek</t>
  </si>
  <si>
    <t>P0J1M0</t>
  </si>
  <si>
    <t>Latchford</t>
  </si>
  <si>
    <t>P0J1N0</t>
  </si>
  <si>
    <t>New Liskeard</t>
  </si>
  <si>
    <t>P0J1P0</t>
  </si>
  <si>
    <t>North Cobalt</t>
  </si>
  <si>
    <t>P0J1R0</t>
  </si>
  <si>
    <t>Thornloe</t>
  </si>
  <si>
    <t>P0J1S0</t>
  </si>
  <si>
    <t>P0J2P0</t>
  </si>
  <si>
    <t>Chaput Hughes</t>
  </si>
  <si>
    <t>P0K1A0</t>
  </si>
  <si>
    <t>Dobie</t>
  </si>
  <si>
    <t>P0K1B0</t>
  </si>
  <si>
    <t>King Kirkland</t>
  </si>
  <si>
    <t>P0K1K0</t>
  </si>
  <si>
    <t>Larder Lake</t>
  </si>
  <si>
    <t>P0K1L0</t>
  </si>
  <si>
    <t>Matachewan</t>
  </si>
  <si>
    <t>P0K1M0</t>
  </si>
  <si>
    <t>Sesekinika</t>
  </si>
  <si>
    <t>P0K1S0</t>
  </si>
  <si>
    <t>Swastika</t>
  </si>
  <si>
    <t>P0K1T0</t>
  </si>
  <si>
    <t>Tarzwell</t>
  </si>
  <si>
    <t>P0K1V0</t>
  </si>
  <si>
    <t>Virginiatown</t>
  </si>
  <si>
    <t>P0K1X0</t>
  </si>
  <si>
    <t>Kirkland Lake</t>
  </si>
  <si>
    <t>P2N</t>
  </si>
  <si>
    <t>M1B</t>
  </si>
  <si>
    <t>M1C</t>
  </si>
  <si>
    <t>M1E</t>
  </si>
  <si>
    <t>M1G</t>
  </si>
  <si>
    <t>M1H</t>
  </si>
  <si>
    <t>M1J</t>
  </si>
  <si>
    <t>M1K</t>
  </si>
  <si>
    <t>M1L</t>
  </si>
  <si>
    <t>M1M</t>
  </si>
  <si>
    <t>M1N</t>
  </si>
  <si>
    <t>M1P</t>
  </si>
  <si>
    <t>M1R</t>
  </si>
  <si>
    <t>M1S</t>
  </si>
  <si>
    <t>M1T</t>
  </si>
  <si>
    <t>M1V</t>
  </si>
  <si>
    <t>M1W</t>
  </si>
  <si>
    <t>M1X</t>
  </si>
  <si>
    <t>M2H</t>
  </si>
  <si>
    <t>M2J</t>
  </si>
  <si>
    <t>M2K</t>
  </si>
  <si>
    <t>M2L</t>
  </si>
  <si>
    <t>M2M</t>
  </si>
  <si>
    <t>M2N</t>
  </si>
  <si>
    <t>M2P</t>
  </si>
  <si>
    <t>M2R</t>
  </si>
  <si>
    <t>M3A</t>
  </si>
  <si>
    <t>M3B</t>
  </si>
  <si>
    <t>M3C</t>
  </si>
  <si>
    <t>M3H</t>
  </si>
  <si>
    <t>M3J</t>
  </si>
  <si>
    <t>M3K</t>
  </si>
  <si>
    <t>M3L</t>
  </si>
  <si>
    <t>M3M</t>
  </si>
  <si>
    <t>M3N</t>
  </si>
  <si>
    <t>M3S</t>
  </si>
  <si>
    <t>M4A</t>
  </si>
  <si>
    <t>M4B</t>
  </si>
  <si>
    <t>M4C</t>
  </si>
  <si>
    <t>M4E</t>
  </si>
  <si>
    <t>M4G</t>
  </si>
  <si>
    <t>M4H</t>
  </si>
  <si>
    <t>M4J</t>
  </si>
  <si>
    <t>M4K</t>
  </si>
  <si>
    <t>M4L</t>
  </si>
  <si>
    <t>M4M</t>
  </si>
  <si>
    <t>M4N</t>
  </si>
  <si>
    <t>M4P</t>
  </si>
  <si>
    <t>M4R</t>
  </si>
  <si>
    <t>M4S</t>
  </si>
  <si>
    <t>M4T</t>
  </si>
  <si>
    <t>M4V</t>
  </si>
  <si>
    <t>M4W</t>
  </si>
  <si>
    <t>M4X</t>
  </si>
  <si>
    <t>M4Y</t>
  </si>
  <si>
    <t>M5A</t>
  </si>
  <si>
    <t>M5B</t>
  </si>
  <si>
    <t>M5C</t>
  </si>
  <si>
    <t>M5E</t>
  </si>
  <si>
    <t>M5G</t>
  </si>
  <si>
    <t>M5H</t>
  </si>
  <si>
    <t>M5J</t>
  </si>
  <si>
    <t>LLT(e)PF-PW100(v2)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</si>
</sst>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quot;$&quot;* #,##0.00_-;_-&quot;$&quot;* &quot;-&quot;??_-;_-@_-"/>
    <numFmt numFmtId="164" formatCode="0.000000"/>
    <numFmt numFmtId="165" formatCode="&quot;$&quot;#,##0.00"/>
  </numFmts>
  <fonts count="20" x14ac:knownFonts="1">
    <font>
      <sz val="11"/>
      <color theme="1"/>
      <name val="Aptos Narrow"/>
      <family val="2"/>
      <scheme val="minor"/>
    </font>
    <font>
      <sz val="11"/>
      <color theme="1"/>
      <name val="Aptos Narrow"/>
      <family val="2"/>
      <scheme val="minor"/>
    </font>
    <font>
      <b/>
      <sz val="11"/>
      <color theme="0"/>
      <name val="Aptos Narrow"/>
      <family val="2"/>
      <scheme val="minor"/>
    </font>
    <font>
      <b/>
      <sz val="11"/>
      <color theme="1"/>
      <name val="Aptos Narrow"/>
      <family val="2"/>
      <scheme val="minor"/>
    </font>
    <font>
      <b/>
      <sz val="16"/>
      <color theme="1"/>
      <name val="Aptos Narrow"/>
      <family val="2"/>
      <scheme val="minor"/>
    </font>
    <font>
      <sz val="11"/>
      <name val="Aptos Narrow"/>
      <family val="2"/>
      <scheme val="minor"/>
    </font>
    <font>
      <b/>
      <sz val="11"/>
      <color rgb="FFFF0000"/>
      <name val="Aptos Narrow"/>
      <family val="2"/>
      <scheme val="minor"/>
    </font>
    <font>
      <i/>
      <sz val="11"/>
      <color theme="1"/>
      <name val="Aptos Narrow"/>
      <family val="2"/>
      <scheme val="minor"/>
    </font>
    <font>
      <i/>
      <sz val="11"/>
      <name val="Aptos Narrow"/>
      <family val="2"/>
      <scheme val="minor"/>
    </font>
    <font>
      <sz val="11"/>
      <color rgb="FF000000"/>
      <name val="Aptos Narrow"/>
      <family val="2"/>
      <scheme val="minor"/>
    </font>
    <font>
      <i/>
      <sz val="11"/>
      <color rgb="FF000000"/>
      <name val="Aptos Narrow"/>
      <family val="2"/>
      <scheme val="minor"/>
    </font>
    <font>
      <b/>
      <i/>
      <sz val="11"/>
      <color theme="0"/>
      <name val="Aptos Narrow"/>
      <family val="2"/>
      <scheme val="minor"/>
    </font>
    <font>
      <vertAlign val="superscript"/>
      <sz val="11"/>
      <name val="Aptos Narrow"/>
      <family val="2"/>
      <scheme val="minor"/>
    </font>
    <font>
      <b/>
      <sz val="11"/>
      <name val="Aptos Narrow"/>
      <family val="2"/>
      <scheme val="minor"/>
    </font>
    <font>
      <b/>
      <vertAlign val="superscript"/>
      <sz val="11"/>
      <name val="Aptos Narrow"/>
      <family val="2"/>
      <scheme val="minor"/>
    </font>
    <font>
      <sz val="11"/>
      <color rgb="FFFF0000"/>
      <name val="Aptos Narrow"/>
      <family val="2"/>
      <scheme val="minor"/>
    </font>
    <font>
      <sz val="11"/>
      <color theme="0"/>
      <name val="Aptos Narrow"/>
      <family val="2"/>
      <scheme val="minor"/>
    </font>
    <font>
      <b/>
      <u/>
      <sz val="11"/>
      <name val="Aptos Narrow"/>
      <family val="2"/>
      <scheme val="minor"/>
    </font>
    <font>
      <b/>
      <u/>
      <sz val="11"/>
      <color theme="1"/>
      <name val="Aptos Narrow"/>
      <family val="2"/>
      <scheme val="minor"/>
    </font>
    <font>
      <sz val="11"/>
      <color rgb="FF000000"/>
      <name val="Aptos Narrow"/>
      <family val="2"/>
    </font>
  </fonts>
  <fills count="8">
    <fill>
      <patternFill patternType="none"/>
    </fill>
    <fill>
      <patternFill patternType="gray125"/>
    </fill>
    <fill>
      <patternFill patternType="solid">
        <fgColor theme="3"/>
        <bgColor indexed="64"/>
      </patternFill>
    </fill>
    <fill>
      <patternFill patternType="solid">
        <fgColor theme="9" tint="0.79998168889431442"/>
        <bgColor indexed="64"/>
      </patternFill>
    </fill>
    <fill>
      <patternFill patternType="solid">
        <fgColor theme="2" tint="-9.9978637043366805E-2"/>
        <bgColor indexed="64"/>
      </patternFill>
    </fill>
    <fill>
      <patternFill patternType="solid">
        <fgColor rgb="FFFFFF00"/>
        <bgColor indexed="64"/>
      </patternFill>
    </fill>
    <fill>
      <patternFill patternType="solid">
        <fgColor theme="3" tint="0.749992370372631"/>
        <bgColor indexed="64"/>
      </patternFill>
    </fill>
    <fill>
      <patternFill patternType="solid">
        <fgColor theme="4"/>
        <bgColor indexed="64"/>
      </patternFill>
    </fill>
  </fills>
  <borders count="9">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indexed="64"/>
      </left>
      <right style="thin">
        <color indexed="64"/>
      </right>
      <top style="thin">
        <color indexed="64"/>
      </top>
      <bottom style="thin">
        <color indexed="64"/>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bottom/>
      <diagonal/>
    </border>
    <border>
      <left style="thin">
        <color theme="0" tint="-0.499984740745262"/>
      </left>
      <right style="thin">
        <color theme="0" tint="-0.499984740745262"/>
      </right>
      <top/>
      <bottom style="thin">
        <color theme="0" tint="-0.499984740745262"/>
      </bottom>
      <diagonal/>
    </border>
  </borders>
  <cellStyleXfs count="3">
    <xf numFmtId="0" fontId="0" fillId="0" borderId="0"/>
    <xf numFmtId="9" fontId="1" fillId="0" borderId="0" applyFont="0" applyFill="0" applyBorder="0" applyAlignment="0" applyProtection="0"/>
    <xf numFmtId="44" fontId="1" fillId="0" borderId="0" applyFont="0" applyFill="0" applyBorder="0" applyAlignment="0" applyProtection="0"/>
  </cellStyleXfs>
  <cellXfs count="96">
    <xf numFmtId="0" fontId="0" fillId="0" borderId="0" xfId="0"/>
    <xf numFmtId="10" fontId="0" fillId="0" borderId="1" xfId="1" applyNumberFormat="1" applyFont="1" applyFill="1" applyBorder="1" applyAlignment="1" applyProtection="1">
      <alignment horizontal="left" vertical="center" wrapText="1"/>
    </xf>
    <xf numFmtId="2" fontId="0" fillId="0" borderId="1" xfId="1" applyNumberFormat="1" applyFont="1" applyFill="1" applyBorder="1" applyAlignment="1" applyProtection="1">
      <alignment horizontal="left" vertical="center" wrapText="1"/>
    </xf>
    <xf numFmtId="0" fontId="0" fillId="0" borderId="0" xfId="0" applyAlignment="1">
      <alignment horizontal="centerContinuous"/>
    </xf>
    <xf numFmtId="0" fontId="0" fillId="5" borderId="0" xfId="0" applyFill="1"/>
    <xf numFmtId="0" fontId="3" fillId="6" borderId="1" xfId="1" applyNumberFormat="1" applyFont="1" applyFill="1" applyBorder="1" applyAlignment="1" applyProtection="1">
      <alignment horizontal="left" vertical="center" wrapText="1"/>
    </xf>
    <xf numFmtId="0" fontId="0" fillId="0" borderId="0" xfId="0" applyAlignment="1">
      <alignment vertical="center"/>
    </xf>
    <xf numFmtId="0" fontId="0" fillId="0" borderId="0" xfId="0" applyAlignment="1">
      <alignment wrapText="1"/>
    </xf>
    <xf numFmtId="0" fontId="4" fillId="0" borderId="0" xfId="0" applyFont="1" applyAlignment="1">
      <alignment horizontal="centerContinuous"/>
    </xf>
    <xf numFmtId="0" fontId="0" fillId="0" borderId="0" xfId="0" applyAlignment="1">
      <alignment horizontal="centerContinuous" wrapText="1"/>
    </xf>
    <xf numFmtId="0" fontId="6" fillId="0" borderId="0" xfId="0" applyFont="1" applyAlignment="1">
      <alignment horizontal="centerContinuous"/>
    </xf>
    <xf numFmtId="0" fontId="3" fillId="0" borderId="0" xfId="0" applyFont="1"/>
    <xf numFmtId="0" fontId="5" fillId="0" borderId="0" xfId="0" applyFont="1"/>
    <xf numFmtId="0" fontId="15" fillId="0" borderId="0" xfId="0" applyFont="1" applyAlignment="1">
      <alignment wrapText="1"/>
    </xf>
    <xf numFmtId="0" fontId="15" fillId="0" borderId="0" xfId="0" applyFont="1"/>
    <xf numFmtId="0" fontId="2" fillId="2" borderId="1" xfId="0" applyFont="1" applyFill="1" applyBorder="1" applyAlignment="1">
      <alignment vertical="center"/>
    </xf>
    <xf numFmtId="0" fontId="2" fillId="2" borderId="1" xfId="0" applyFont="1" applyFill="1" applyBorder="1" applyAlignment="1">
      <alignment vertical="center" wrapText="1"/>
    </xf>
    <xf numFmtId="0" fontId="0" fillId="0" borderId="1" xfId="0" applyBorder="1" applyAlignment="1">
      <alignment horizontal="center" vertical="center"/>
    </xf>
    <xf numFmtId="0" fontId="5" fillId="0" borderId="1" xfId="0" applyFont="1" applyBorder="1" applyAlignment="1">
      <alignment vertical="center" wrapText="1"/>
    </xf>
    <xf numFmtId="0" fontId="0" fillId="0" borderId="1" xfId="0" applyBorder="1" applyAlignment="1">
      <alignment horizontal="left" vertical="center" wrapText="1"/>
    </xf>
    <xf numFmtId="0" fontId="0" fillId="0" borderId="0" xfId="0" applyAlignment="1">
      <alignment horizontal="center" vertical="center"/>
    </xf>
    <xf numFmtId="0" fontId="0" fillId="0" borderId="0" xfId="0" applyAlignment="1">
      <alignment vertical="center" wrapText="1"/>
    </xf>
    <xf numFmtId="0" fontId="0" fillId="0" borderId="1" xfId="0" applyBorder="1" applyAlignment="1">
      <alignment vertical="center" wrapText="1"/>
    </xf>
    <xf numFmtId="0" fontId="0" fillId="4" borderId="1" xfId="0" applyFill="1" applyBorder="1" applyAlignment="1">
      <alignment horizontal="left" vertical="center" wrapText="1"/>
    </xf>
    <xf numFmtId="164" fontId="0" fillId="4" borderId="1" xfId="0" applyNumberFormat="1" applyFill="1" applyBorder="1" applyAlignment="1">
      <alignment horizontal="left" vertical="center" wrapText="1"/>
    </xf>
    <xf numFmtId="0" fontId="5" fillId="0" borderId="1" xfId="0" applyFont="1" applyBorder="1" applyAlignment="1">
      <alignment horizontal="center" vertical="center"/>
    </xf>
    <xf numFmtId="0" fontId="0" fillId="6" borderId="1" xfId="0" applyFill="1" applyBorder="1" applyAlignment="1">
      <alignment horizontal="center" vertical="center"/>
    </xf>
    <xf numFmtId="0" fontId="13" fillId="6" borderId="1" xfId="0" applyFont="1" applyFill="1" applyBorder="1" applyAlignment="1">
      <alignment vertical="center" wrapText="1"/>
    </xf>
    <xf numFmtId="0" fontId="16" fillId="7" borderId="1" xfId="0" applyFont="1" applyFill="1" applyBorder="1" applyAlignment="1">
      <alignment horizontal="center" vertical="center"/>
    </xf>
    <xf numFmtId="0" fontId="2" fillId="7" borderId="1" xfId="0" applyFont="1" applyFill="1" applyBorder="1" applyAlignment="1">
      <alignment vertical="center"/>
    </xf>
    <xf numFmtId="0" fontId="2" fillId="7" borderId="1" xfId="1" applyNumberFormat="1" applyFont="1" applyFill="1" applyBorder="1" applyAlignment="1" applyProtection="1">
      <alignment horizontal="left" vertical="center" wrapText="1"/>
    </xf>
    <xf numFmtId="0" fontId="5" fillId="6" borderId="1" xfId="0" applyFont="1" applyFill="1" applyBorder="1" applyAlignment="1">
      <alignment horizontal="center" vertical="center"/>
    </xf>
    <xf numFmtId="0" fontId="13" fillId="6" borderId="1" xfId="0" applyFont="1" applyFill="1" applyBorder="1" applyAlignment="1">
      <alignment vertical="center"/>
    </xf>
    <xf numFmtId="0" fontId="5" fillId="0" borderId="0" xfId="0" applyFont="1" applyAlignment="1">
      <alignment wrapText="1"/>
    </xf>
    <xf numFmtId="0" fontId="9" fillId="0" borderId="1" xfId="0" applyFont="1" applyBorder="1" applyAlignment="1">
      <alignment vertical="center" wrapText="1"/>
    </xf>
    <xf numFmtId="0" fontId="2" fillId="2" borderId="1" xfId="0" applyFont="1" applyFill="1" applyBorder="1" applyAlignment="1">
      <alignment horizontal="left" vertical="center"/>
    </xf>
    <xf numFmtId="0" fontId="2" fillId="2" borderId="3" xfId="0" applyFont="1" applyFill="1" applyBorder="1" applyAlignment="1">
      <alignment vertical="center"/>
    </xf>
    <xf numFmtId="0" fontId="2" fillId="2" borderId="3" xfId="0" applyFont="1" applyFill="1" applyBorder="1" applyAlignment="1">
      <alignment vertical="center" wrapText="1"/>
    </xf>
    <xf numFmtId="0" fontId="0" fillId="0" borderId="0" xfId="0" applyAlignment="1">
      <alignment horizontal="left"/>
    </xf>
    <xf numFmtId="0" fontId="0" fillId="3" borderId="1" xfId="0" applyFill="1" applyBorder="1" applyAlignment="1" applyProtection="1">
      <alignment horizontal="left" vertical="center" wrapText="1"/>
      <protection locked="0"/>
    </xf>
    <xf numFmtId="0" fontId="0" fillId="4" borderId="1" xfId="0" applyFill="1" applyBorder="1" applyAlignment="1" applyProtection="1">
      <alignment horizontal="left" vertical="center" wrapText="1"/>
      <protection locked="0"/>
    </xf>
    <xf numFmtId="10" fontId="0" fillId="4" borderId="1" xfId="1" applyNumberFormat="1" applyFont="1" applyFill="1" applyBorder="1" applyAlignment="1" applyProtection="1">
      <alignment horizontal="left" vertical="center" wrapText="1"/>
      <protection locked="0"/>
    </xf>
    <xf numFmtId="0" fontId="0" fillId="3" borderId="1" xfId="0" applyFill="1" applyBorder="1" applyAlignment="1" applyProtection="1">
      <alignment vertical="center" wrapText="1"/>
      <protection locked="0"/>
    </xf>
    <xf numFmtId="0" fontId="0" fillId="4" borderId="1" xfId="0" applyFill="1" applyBorder="1" applyAlignment="1" applyProtection="1">
      <alignment vertical="center" wrapText="1"/>
      <protection locked="0"/>
    </xf>
    <xf numFmtId="10" fontId="0" fillId="0" borderId="1" xfId="0" applyNumberFormat="1" applyBorder="1" applyAlignment="1">
      <alignment horizontal="left" vertical="center" wrapText="1"/>
    </xf>
    <xf numFmtId="2" fontId="0" fillId="3" borderId="1" xfId="1" applyNumberFormat="1" applyFont="1" applyFill="1" applyBorder="1" applyAlignment="1" applyProtection="1">
      <alignment horizontal="left" vertical="center" wrapText="1"/>
      <protection locked="0"/>
    </xf>
    <xf numFmtId="0" fontId="0" fillId="4" borderId="1" xfId="1" applyNumberFormat="1" applyFont="1" applyFill="1" applyBorder="1" applyAlignment="1" applyProtection="1">
      <alignment horizontal="left" vertical="center" wrapText="1"/>
      <protection locked="0"/>
    </xf>
    <xf numFmtId="164" fontId="0" fillId="4" borderId="1" xfId="0" applyNumberFormat="1" applyFill="1" applyBorder="1" applyAlignment="1" applyProtection="1">
      <alignment horizontal="left" vertical="center" wrapText="1"/>
      <protection locked="0"/>
    </xf>
    <xf numFmtId="164" fontId="0" fillId="4" borderId="1" xfId="1" applyNumberFormat="1" applyFont="1" applyFill="1" applyBorder="1" applyAlignment="1" applyProtection="1">
      <alignment horizontal="left" vertical="center" wrapText="1"/>
      <protection locked="0"/>
    </xf>
    <xf numFmtId="2" fontId="0" fillId="4" borderId="1" xfId="1" applyNumberFormat="1" applyFont="1" applyFill="1" applyBorder="1" applyAlignment="1" applyProtection="1">
      <alignment horizontal="left" vertical="center" wrapText="1"/>
      <protection locked="0"/>
    </xf>
    <xf numFmtId="164" fontId="0" fillId="3" borderId="1" xfId="0" applyNumberFormat="1" applyFill="1" applyBorder="1" applyAlignment="1" applyProtection="1">
      <alignment horizontal="left" vertical="center" wrapText="1"/>
      <protection locked="0"/>
    </xf>
    <xf numFmtId="0" fontId="0" fillId="3" borderId="2" xfId="0" applyFill="1" applyBorder="1" applyProtection="1">
      <protection locked="0"/>
    </xf>
    <xf numFmtId="2" fontId="0" fillId="3" borderId="1" xfId="0" applyNumberFormat="1" applyFill="1" applyBorder="1" applyAlignment="1" applyProtection="1">
      <alignment horizontal="left" vertical="center" wrapText="1"/>
      <protection locked="0"/>
    </xf>
    <xf numFmtId="10" fontId="0" fillId="3" borderId="1" xfId="1" applyNumberFormat="1" applyFont="1" applyFill="1" applyBorder="1" applyAlignment="1" applyProtection="1">
      <alignment horizontal="left" vertical="center" wrapText="1"/>
      <protection locked="0"/>
    </xf>
    <xf numFmtId="0" fontId="5" fillId="3" borderId="1" xfId="0" applyFont="1" applyFill="1" applyBorder="1" applyAlignment="1" applyProtection="1">
      <alignment horizontal="left" vertical="center" wrapText="1"/>
      <protection locked="0"/>
    </xf>
    <xf numFmtId="49" fontId="0" fillId="3" borderId="1" xfId="0" applyNumberFormat="1" applyFill="1" applyBorder="1" applyAlignment="1" applyProtection="1">
      <alignment horizontal="left" vertical="center" wrapText="1"/>
      <protection locked="0"/>
    </xf>
    <xf numFmtId="14" fontId="0" fillId="3" borderId="1" xfId="0" applyNumberFormat="1" applyFill="1" applyBorder="1" applyAlignment="1" applyProtection="1">
      <alignment horizontal="left" vertical="center" wrapText="1"/>
      <protection locked="0"/>
    </xf>
    <xf numFmtId="9" fontId="0" fillId="4" borderId="1" xfId="1" applyFont="1" applyFill="1" applyBorder="1" applyAlignment="1" applyProtection="1">
      <alignment horizontal="left" vertical="center" wrapText="1"/>
      <protection locked="0"/>
    </xf>
    <xf numFmtId="0" fontId="0" fillId="0" borderId="1" xfId="0" applyBorder="1" applyAlignment="1">
      <alignment horizontal="center" vertical="center" wrapText="1"/>
    </xf>
    <xf numFmtId="10" fontId="5" fillId="0" borderId="1" xfId="0" applyNumberFormat="1" applyFont="1" applyBorder="1" applyAlignment="1">
      <alignment horizontal="left" vertical="top" wrapText="1"/>
    </xf>
    <xf numFmtId="0" fontId="5" fillId="0" borderId="1" xfId="0" applyFont="1" applyBorder="1" applyAlignment="1">
      <alignment horizontal="center" vertical="center" wrapText="1"/>
    </xf>
    <xf numFmtId="0" fontId="5" fillId="3" borderId="1" xfId="0" applyFont="1" applyFill="1" applyBorder="1" applyAlignment="1" applyProtection="1">
      <alignment horizontal="left" vertical="top" wrapText="1"/>
      <protection locked="0"/>
    </xf>
    <xf numFmtId="165" fontId="5" fillId="3" borderId="1" xfId="0" applyNumberFormat="1" applyFont="1" applyFill="1" applyBorder="1" applyAlignment="1" applyProtection="1">
      <alignment horizontal="left" vertical="top" wrapText="1"/>
      <protection locked="0"/>
    </xf>
    <xf numFmtId="0" fontId="5" fillId="4" borderId="1" xfId="0" applyFont="1" applyFill="1" applyBorder="1" applyAlignment="1" applyProtection="1">
      <alignment horizontal="left" vertical="top" wrapText="1"/>
      <protection locked="0"/>
    </xf>
    <xf numFmtId="0" fontId="9" fillId="0" borderId="0" xfId="0" applyFont="1"/>
    <xf numFmtId="0" fontId="5" fillId="4" borderId="1" xfId="0" applyFont="1" applyFill="1" applyBorder="1" applyAlignment="1" applyProtection="1">
      <alignment horizontal="left" vertical="center" wrapText="1"/>
      <protection locked="0"/>
    </xf>
    <xf numFmtId="165" fontId="5" fillId="4" borderId="1" xfId="2" applyNumberFormat="1" applyFont="1" applyFill="1" applyBorder="1" applyAlignment="1" applyProtection="1">
      <alignment horizontal="left" vertical="center" wrapText="1"/>
      <protection locked="0"/>
    </xf>
    <xf numFmtId="10" fontId="5" fillId="4" borderId="1" xfId="1" applyNumberFormat="1" applyFont="1" applyFill="1" applyBorder="1" applyAlignment="1" applyProtection="1">
      <alignment horizontal="left" vertical="center" wrapText="1"/>
    </xf>
    <xf numFmtId="0" fontId="5" fillId="4" borderId="3" xfId="0" applyFont="1" applyFill="1" applyBorder="1" applyAlignment="1" applyProtection="1">
      <alignment horizontal="left" vertical="center" wrapText="1"/>
      <protection locked="0"/>
    </xf>
    <xf numFmtId="165" fontId="5" fillId="4" borderId="3" xfId="2" applyNumberFormat="1" applyFont="1" applyFill="1" applyBorder="1" applyAlignment="1" applyProtection="1">
      <alignment horizontal="left" vertical="center" wrapText="1"/>
      <protection locked="0"/>
    </xf>
    <xf numFmtId="9" fontId="0" fillId="0" borderId="0" xfId="0" applyNumberFormat="1"/>
    <xf numFmtId="9" fontId="9" fillId="0" borderId="0" xfId="0" applyNumberFormat="1" applyFont="1"/>
    <xf numFmtId="0" fontId="2" fillId="0" borderId="0" xfId="0" applyFont="1" applyAlignment="1">
      <alignment vertical="center"/>
    </xf>
    <xf numFmtId="0" fontId="15" fillId="0" borderId="0" xfId="0" applyFont="1" applyAlignment="1">
      <alignment vertical="center" wrapText="1"/>
    </xf>
    <xf numFmtId="0" fontId="5" fillId="0" borderId="0" xfId="0" applyFont="1" applyAlignment="1">
      <alignment vertical="center" wrapText="1"/>
    </xf>
    <xf numFmtId="0" fontId="0" fillId="0" borderId="0" xfId="0" applyAlignment="1">
      <alignment horizontal="left" vertical="center" wrapText="1"/>
    </xf>
    <xf numFmtId="0" fontId="0" fillId="0" borderId="4" xfId="0" applyBorder="1" applyAlignment="1">
      <alignment horizontal="center" vertical="center"/>
    </xf>
    <xf numFmtId="0" fontId="13" fillId="0" borderId="0" xfId="0" applyFont="1" applyAlignment="1">
      <alignment horizontal="right"/>
    </xf>
    <xf numFmtId="10" fontId="5" fillId="0" borderId="2" xfId="1" applyNumberFormat="1" applyFont="1" applyBorder="1" applyAlignment="1" applyProtection="1">
      <alignment horizontal="left" vertical="center" wrapText="1"/>
    </xf>
    <xf numFmtId="0" fontId="13" fillId="6" borderId="1" xfId="1" applyNumberFormat="1" applyFont="1" applyFill="1" applyBorder="1" applyAlignment="1" applyProtection="1">
      <alignment horizontal="left" vertical="center" wrapText="1"/>
    </xf>
    <xf numFmtId="0" fontId="19" fillId="0" borderId="0" xfId="0" applyFont="1" applyAlignment="1">
      <alignment vertical="center"/>
    </xf>
    <xf numFmtId="0" fontId="5" fillId="0" borderId="0" xfId="0" applyFont="1" applyAlignment="1">
      <alignment horizontal="left" wrapText="1"/>
    </xf>
    <xf numFmtId="0" fontId="0" fillId="0" borderId="2" xfId="0" applyBorder="1" applyAlignment="1">
      <alignment horizontal="center" vertical="top"/>
    </xf>
    <xf numFmtId="0" fontId="5" fillId="0" borderId="1" xfId="0" applyFont="1" applyBorder="1" applyAlignment="1">
      <alignment horizontal="left" vertical="top" wrapText="1"/>
    </xf>
    <xf numFmtId="0" fontId="0" fillId="0" borderId="4" xfId="1" applyNumberFormat="1" applyFont="1" applyFill="1" applyBorder="1" applyAlignment="1">
      <alignment horizontal="left" vertical="top" wrapText="1"/>
    </xf>
    <xf numFmtId="0" fontId="0" fillId="0" borderId="5" xfId="1" applyNumberFormat="1" applyFont="1" applyFill="1" applyBorder="1" applyAlignment="1">
      <alignment horizontal="left" vertical="top" wrapText="1"/>
    </xf>
    <xf numFmtId="0" fontId="0" fillId="0" borderId="6" xfId="1" applyNumberFormat="1" applyFont="1" applyFill="1" applyBorder="1" applyAlignment="1">
      <alignment horizontal="left" vertical="top" wrapText="1"/>
    </xf>
    <xf numFmtId="0" fontId="5" fillId="0" borderId="3" xfId="0" applyFont="1" applyBorder="1" applyAlignment="1">
      <alignment horizontal="center" vertical="top" wrapText="1"/>
    </xf>
    <xf numFmtId="0" fontId="5" fillId="0" borderId="7" xfId="0" applyFont="1" applyBorder="1" applyAlignment="1">
      <alignment horizontal="center" vertical="top" wrapText="1"/>
    </xf>
    <xf numFmtId="0" fontId="5" fillId="0" borderId="8" xfId="0" applyFont="1" applyBorder="1" applyAlignment="1">
      <alignment horizontal="center" vertical="top" wrapText="1"/>
    </xf>
    <xf numFmtId="0" fontId="5" fillId="0" borderId="3" xfId="0" applyFont="1" applyBorder="1" applyAlignment="1">
      <alignment horizontal="left" vertical="top" wrapText="1"/>
    </xf>
    <xf numFmtId="0" fontId="5" fillId="0" borderId="7" xfId="0" applyFont="1" applyBorder="1" applyAlignment="1">
      <alignment horizontal="left" vertical="top" wrapText="1"/>
    </xf>
    <xf numFmtId="0" fontId="0" fillId="0" borderId="3" xfId="0" applyBorder="1" applyAlignment="1">
      <alignment horizontal="center" vertical="top"/>
    </xf>
    <xf numFmtId="0" fontId="0" fillId="0" borderId="7" xfId="0" applyBorder="1" applyAlignment="1">
      <alignment horizontal="center" vertical="top"/>
    </xf>
    <xf numFmtId="0" fontId="0" fillId="0" borderId="8" xfId="0" applyBorder="1" applyAlignment="1">
      <alignment horizontal="center" vertical="top"/>
    </xf>
    <xf numFmtId="0" fontId="5" fillId="0" borderId="2" xfId="0" applyFont="1" applyBorder="1" applyAlignment="1">
      <alignment horizontal="left" wrapText="1"/>
    </xf>
  </cellXfs>
  <cellStyles count="3">
    <cellStyle name="Currency" xfId="2" builtinId="4"/>
    <cellStyle name="Normal" xfId="0" builtinId="0"/>
    <cellStyle name="Percent" xfId="1" builtinId="5"/>
  </cellStyles>
  <dxfs count="162">
    <dxf>
      <fill>
        <patternFill>
          <bgColor theme="9" tint="0.79998168889431442"/>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9" tint="0.79998168889431442"/>
        </patternFill>
      </fill>
    </dxf>
    <dxf>
      <font>
        <color rgb="FF9C0006"/>
      </font>
      <fill>
        <patternFill>
          <bgColor rgb="FFFFC7CE"/>
        </patternFill>
      </fill>
    </dxf>
    <dxf>
      <font>
        <color rgb="FF9C0006"/>
      </font>
      <fill>
        <patternFill>
          <bgColor rgb="FFFFC7CE"/>
        </patternFill>
      </fill>
    </dxf>
    <dxf>
      <fill>
        <patternFill patternType="solid">
          <bgColor theme="0"/>
        </patternFill>
      </fill>
    </dxf>
    <dxf>
      <font>
        <color rgb="FF9C0006"/>
      </font>
      <fill>
        <patternFill>
          <bgColor rgb="FFFFC7CE"/>
        </patternFill>
      </fill>
    </dxf>
    <dxf>
      <fill>
        <patternFill>
          <bgColor theme="9" tint="0.79998168889431442"/>
        </patternFill>
      </fill>
    </dxf>
    <dxf>
      <font>
        <color rgb="FF9C0006"/>
      </font>
      <fill>
        <patternFill>
          <bgColor rgb="FFFFC7CE"/>
        </patternFill>
      </fill>
    </dxf>
    <dxf>
      <fill>
        <patternFill>
          <bgColor theme="9" tint="0.79998168889431442"/>
        </patternFill>
      </fill>
    </dxf>
    <dxf>
      <font>
        <color rgb="FF9C0006"/>
      </font>
      <fill>
        <patternFill>
          <bgColor rgb="FFFFC7CE"/>
        </patternFill>
      </fill>
    </dxf>
    <dxf>
      <font>
        <color rgb="FF9C0006"/>
      </font>
      <fill>
        <patternFill>
          <bgColor rgb="FFFFC7CE"/>
        </patternFill>
      </fill>
    </dxf>
    <dxf>
      <fill>
        <patternFill>
          <bgColor theme="9" tint="0.79998168889431442"/>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0"/>
        </patternFill>
      </fill>
    </dxf>
    <dxf>
      <fill>
        <patternFill>
          <bgColor theme="2" tint="-9.9948118533890809E-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ont>
        <color rgb="FF9C0006"/>
      </font>
      <fill>
        <patternFill>
          <bgColor rgb="FFFFC7CE"/>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ont>
        <color rgb="FF9C0006"/>
      </font>
      <fill>
        <patternFill>
          <bgColor rgb="FFFFC7CE"/>
        </patternFill>
      </fill>
    </dxf>
    <dxf>
      <fill>
        <patternFill>
          <bgColor theme="0"/>
        </patternFill>
      </fill>
    </dxf>
    <dxf>
      <fill>
        <patternFill>
          <bgColor theme="0"/>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ont>
        <color rgb="FF9C0006"/>
      </font>
      <fill>
        <patternFill>
          <bgColor rgb="FFFFC7CE"/>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ont>
        <color rgb="FF9C0006"/>
      </font>
      <fill>
        <patternFill>
          <bgColor rgb="FFFFC7CE"/>
        </patternFill>
      </fill>
    </dxf>
    <dxf>
      <fill>
        <patternFill>
          <bgColor theme="9" tint="0.79998168889431442"/>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2" tint="-9.9948118533890809E-2"/>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ont>
        <color auto="1"/>
      </font>
      <fill>
        <patternFill>
          <bgColor theme="0"/>
        </patternFill>
      </fill>
    </dxf>
    <dxf>
      <fill>
        <patternFill>
          <bgColor theme="9" tint="0.79998168889431442"/>
        </patternFill>
      </fill>
    </dxf>
    <dxf>
      <font>
        <color rgb="FF9C0006"/>
      </font>
      <fill>
        <patternFill>
          <bgColor rgb="FFFFC7CE"/>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ont>
        <color rgb="FF9C0006"/>
      </font>
      <fill>
        <patternFill>
          <bgColor rgb="FFFFC7CE"/>
        </patternFill>
      </fill>
    </dxf>
    <dxf>
      <fill>
        <patternFill>
          <bgColor theme="9" tint="0.79998168889431442"/>
        </patternFill>
      </fill>
    </dxf>
    <dxf>
      <fill>
        <patternFill>
          <bgColor theme="9" tint="0.79998168889431442"/>
        </patternFill>
      </fill>
    </dxf>
    <dxf>
      <font>
        <color rgb="FF9C0006"/>
      </font>
      <fill>
        <patternFill>
          <bgColor rgb="FFFFC7CE"/>
        </patternFill>
      </fill>
    </dxf>
    <dxf>
      <font>
        <color rgb="FF9C0006"/>
      </font>
      <fill>
        <patternFill>
          <bgColor rgb="FFFFC7CE"/>
        </patternFill>
      </fill>
    </dxf>
    <dxf>
      <fill>
        <patternFill>
          <bgColor theme="9" tint="0.79998168889431442"/>
        </patternFill>
      </fill>
    </dxf>
    <dxf>
      <font>
        <color rgb="FF9C0006"/>
      </font>
      <fill>
        <patternFill>
          <bgColor rgb="FFFFC7CE"/>
        </patternFill>
      </fill>
    </dxf>
    <dxf>
      <font>
        <color rgb="FF9C0006"/>
      </font>
      <fill>
        <patternFill>
          <bgColor rgb="FFFFC7CE"/>
        </patternFill>
      </fill>
    </dxf>
    <dxf>
      <fill>
        <patternFill>
          <bgColor theme="9" tint="0.79998168889431442"/>
        </patternFill>
      </fill>
    </dxf>
    <dxf>
      <font>
        <color rgb="FF9C0006"/>
      </font>
      <fill>
        <patternFill>
          <bgColor rgb="FFFFC7CE"/>
        </patternFill>
      </fill>
    </dxf>
    <dxf>
      <font>
        <color rgb="FF9C0006"/>
      </font>
      <fill>
        <patternFill>
          <bgColor rgb="FFFFC7CE"/>
        </patternFill>
      </fill>
    </dxf>
    <dxf>
      <fill>
        <patternFill>
          <bgColor theme="9" tint="0.79998168889431442"/>
        </patternFill>
      </fill>
    </dxf>
    <dxf>
      <font>
        <color rgb="FF9C0006"/>
      </font>
      <fill>
        <patternFill>
          <bgColor rgb="FFFFC7CE"/>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9" tint="0.79998168889431442"/>
        </patternFill>
      </fill>
    </dxf>
    <dxf>
      <font>
        <color rgb="FF9C0006"/>
      </font>
      <fill>
        <patternFill>
          <bgColor rgb="FFFFC7CE"/>
        </patternFill>
      </fill>
    </dxf>
    <dxf>
      <fill>
        <patternFill>
          <bgColor theme="9" tint="0.79998168889431442"/>
        </patternFill>
      </fill>
    </dxf>
    <dxf>
      <fill>
        <patternFill>
          <bgColor theme="9" tint="0.79998168889431442"/>
        </patternFill>
      </fill>
    </dxf>
    <dxf>
      <fill>
        <patternFill>
          <bgColor theme="9" tint="0.79998168889431442"/>
        </patternFill>
      </fill>
    </dxf>
    <dxf>
      <font>
        <color rgb="FF9C0006"/>
      </font>
      <fill>
        <patternFill>
          <bgColor rgb="FFFFC7CE"/>
        </patternFill>
      </fill>
    </dxf>
    <dxf>
      <fill>
        <patternFill>
          <bgColor theme="9" tint="0.79998168889431442"/>
        </patternFill>
      </fill>
    </dxf>
    <dxf>
      <fill>
        <patternFill>
          <bgColor theme="9" tint="0.79998168889431442"/>
        </patternFill>
      </fill>
    </dxf>
    <dxf>
      <font>
        <color rgb="FF9C0006"/>
      </font>
      <fill>
        <patternFill>
          <bgColor rgb="FFFFC7CE"/>
        </patternFill>
      </fill>
    </dxf>
    <dxf>
      <fill>
        <patternFill>
          <bgColor theme="9" tint="0.79998168889431442"/>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auto="1"/>
      </font>
      <fill>
        <patternFill>
          <bgColor theme="2" tint="-9.9948118533890809E-2"/>
        </patternFill>
      </fill>
    </dxf>
    <dxf>
      <font>
        <color rgb="FF9C0006"/>
      </font>
      <fill>
        <patternFill>
          <bgColor rgb="FFFFC7CE"/>
        </patternFill>
      </fill>
    </dxf>
    <dxf>
      <font>
        <color auto="1"/>
      </font>
      <fill>
        <patternFill>
          <bgColor theme="9" tint="0.79998168889431442"/>
        </patternFill>
      </fill>
    </dxf>
    <dxf>
      <font>
        <color rgb="FF9C0006"/>
      </font>
      <fill>
        <patternFill>
          <bgColor rgb="FFFFC7CE"/>
        </patternFill>
      </fill>
    </dxf>
    <dxf>
      <font>
        <color rgb="FF9C0006"/>
      </font>
      <fill>
        <patternFill>
          <bgColor rgb="FFFFC7CE"/>
        </patternFill>
      </fill>
    </dxf>
    <dxf>
      <font>
        <color auto="1"/>
      </font>
      <fill>
        <patternFill>
          <bgColor theme="2" tint="-9.9948118533890809E-2"/>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9" tint="0.79998168889431442"/>
        </patternFill>
      </fill>
    </dxf>
    <dxf>
      <font>
        <color rgb="FF9C0006"/>
      </font>
      <fill>
        <patternFill>
          <bgColor rgb="FFFFC7CE"/>
        </patternFill>
      </fill>
    </dxf>
    <dxf>
      <font>
        <color rgb="FF9C0006"/>
      </font>
      <fill>
        <patternFill>
          <bgColor rgb="FFFFC7CE"/>
        </patternFill>
      </fill>
    </dxf>
    <dxf>
      <fill>
        <patternFill>
          <bgColor theme="9" tint="0.79998168889431442"/>
        </patternFill>
      </fill>
    </dxf>
    <dxf>
      <font>
        <color auto="1"/>
      </font>
      <fill>
        <patternFill>
          <bgColor theme="9" tint="0.79998168889431442"/>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eetMetadata" Target="metadata.xml"/><Relationship Id="rId18"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876300</xdr:colOff>
      <xdr:row>2</xdr:row>
      <xdr:rowOff>133350</xdr:rowOff>
    </xdr:to>
    <xdr:pic>
      <xdr:nvPicPr>
        <xdr:cNvPr id="2" name="Picture 1" descr="Independent Electricity System Operator logo">
          <a:extLst>
            <a:ext uri="{FF2B5EF4-FFF2-40B4-BE49-F238E27FC236}">
              <a16:creationId xmlns:a16="http://schemas.microsoft.com/office/drawing/2014/main" id="{BE2E82EF-643C-153E-12A0-D6E2495D4DC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264920" cy="573405"/>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876300</xdr:colOff>
      <xdr:row>2</xdr:row>
      <xdr:rowOff>130492</xdr:rowOff>
    </xdr:to>
    <xdr:pic>
      <xdr:nvPicPr>
        <xdr:cNvPr id="2" name="Picture 1" descr="Independent Electricity System Operator logo">
          <a:extLst>
            <a:ext uri="{FF2B5EF4-FFF2-40B4-BE49-F238E27FC236}">
              <a16:creationId xmlns:a16="http://schemas.microsoft.com/office/drawing/2014/main" id="{5FAF9080-09DA-4430-8A6C-D9826321992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264920" cy="574357"/>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876300</xdr:colOff>
      <xdr:row>2</xdr:row>
      <xdr:rowOff>134302</xdr:rowOff>
    </xdr:to>
    <xdr:pic>
      <xdr:nvPicPr>
        <xdr:cNvPr id="4" name="Picture 3" descr="Independent Electricity System Operator logo">
          <a:extLst>
            <a:ext uri="{FF2B5EF4-FFF2-40B4-BE49-F238E27FC236}">
              <a16:creationId xmlns:a16="http://schemas.microsoft.com/office/drawing/2014/main" id="{F1B8BF98-7A55-45A7-B383-8D404911677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264920" cy="574357"/>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876300</xdr:colOff>
      <xdr:row>2</xdr:row>
      <xdr:rowOff>137160</xdr:rowOff>
    </xdr:to>
    <xdr:pic>
      <xdr:nvPicPr>
        <xdr:cNvPr id="3" name="Picture 2" descr="Independent Electricity System Operator logo">
          <a:extLst>
            <a:ext uri="{FF2B5EF4-FFF2-40B4-BE49-F238E27FC236}">
              <a16:creationId xmlns:a16="http://schemas.microsoft.com/office/drawing/2014/main" id="{1A659A32-FA8C-42F1-AA3C-8BF4240CAC4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257300" cy="581025"/>
        </a:xfrm>
        <a:prstGeom prst="rect">
          <a:avLst/>
        </a:prstGeom>
        <a:noFill/>
        <a:ln>
          <a:noFill/>
        </a:ln>
      </xdr:spPr>
    </xdr:pic>
    <xdr:clientData/>
  </xdr:twoCellAnchor>
  <xdr:twoCellAnchor>
    <xdr:from>
      <xdr:col>3</xdr:col>
      <xdr:colOff>232410</xdr:colOff>
      <xdr:row>11</xdr:row>
      <xdr:rowOff>133352</xdr:rowOff>
    </xdr:from>
    <xdr:to>
      <xdr:col>4</xdr:col>
      <xdr:colOff>2204085</xdr:colOff>
      <xdr:row>18</xdr:row>
      <xdr:rowOff>0</xdr:rowOff>
    </xdr:to>
    <xdr:sp macro="" textlink="">
      <xdr:nvSpPr>
        <xdr:cNvPr id="4" name="TextBox 3">
          <a:extLst>
            <a:ext uri="{FF2B5EF4-FFF2-40B4-BE49-F238E27FC236}">
              <a16:creationId xmlns:a16="http://schemas.microsoft.com/office/drawing/2014/main" id="{FDE6F880-1769-CB3E-8476-5889EBDA2319}"/>
            </a:ext>
          </a:extLst>
        </xdr:cNvPr>
        <xdr:cNvSpPr txBox="1"/>
      </xdr:nvSpPr>
      <xdr:spPr>
        <a:xfrm>
          <a:off x="6884670" y="2388872"/>
          <a:ext cx="4417695" cy="152780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100" b="1">
              <a:solidFill>
                <a:sysClr val="windowText" lastClr="000000"/>
              </a:solidFill>
            </a:rPr>
            <a:t>The information included in this worksheet will be used to conduct</a:t>
          </a:r>
          <a:r>
            <a:rPr lang="en-CA" sz="1100" b="1" baseline="0">
              <a:solidFill>
                <a:sysClr val="windowText" lastClr="000000"/>
              </a:solidFill>
            </a:rPr>
            <a:t> the Stage 5 Deliverability Test for the Proposal's LLT Energy Project, including Proposal PQ Alternates, as applicable.</a:t>
          </a:r>
        </a:p>
        <a:p>
          <a:endParaRPr lang="en-CA" sz="1100" b="1">
            <a:solidFill>
              <a:sysClr val="windowText" lastClr="000000"/>
            </a:solidFill>
          </a:endParaRPr>
        </a:p>
        <a:p>
          <a:r>
            <a:rPr lang="en-CA" sz="1100" b="1">
              <a:solidFill>
                <a:sysClr val="windowText" lastClr="000000"/>
              </a:solidFill>
            </a:rPr>
            <a:t>The option</a:t>
          </a:r>
          <a:r>
            <a:rPr lang="en-CA" sz="1100" b="1" baseline="0">
              <a:solidFill>
                <a:sysClr val="windowText" lastClr="000000"/>
              </a:solidFill>
            </a:rPr>
            <a:t> to provide an alternative allocation for Common Corridor Circuits or Common LDC Feeders is only applicable to LLT Energy Projects proposing to connect to </a:t>
          </a:r>
          <a:r>
            <a:rPr lang="en-CA" sz="1100" b="1" baseline="0">
              <a:solidFill>
                <a:sysClr val="windowText" lastClr="000000"/>
              </a:solidFill>
              <a:effectLst/>
              <a:latin typeface="+mn-lt"/>
              <a:ea typeface="+mn-ea"/>
              <a:cs typeface="+mn-cs"/>
            </a:rPr>
            <a:t>Common Corridor Circuits or Common LDC Feeders for their initial proposed Connection Point.</a:t>
          </a:r>
        </a:p>
        <a:p>
          <a:endParaRPr lang="en-CA" sz="1100" b="1" baseline="0">
            <a:solidFill>
              <a:sysClr val="windowText" lastClr="000000"/>
            </a:solidFill>
            <a:effectLst/>
            <a:latin typeface="+mn-lt"/>
            <a:ea typeface="+mn-ea"/>
            <a:cs typeface="+mn-cs"/>
          </a:endParaRP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876300</xdr:colOff>
      <xdr:row>2</xdr:row>
      <xdr:rowOff>129540</xdr:rowOff>
    </xdr:to>
    <xdr:pic>
      <xdr:nvPicPr>
        <xdr:cNvPr id="2" name="Picture 1" descr="Independent Electricity System Operator logo">
          <a:extLst>
            <a:ext uri="{FF2B5EF4-FFF2-40B4-BE49-F238E27FC236}">
              <a16:creationId xmlns:a16="http://schemas.microsoft.com/office/drawing/2014/main" id="{B92DF6B5-0376-4539-971F-F27854C8E8F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257300" cy="581025"/>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876300</xdr:colOff>
      <xdr:row>2</xdr:row>
      <xdr:rowOff>148590</xdr:rowOff>
    </xdr:to>
    <xdr:pic>
      <xdr:nvPicPr>
        <xdr:cNvPr id="2" name="Picture 1" descr="Independent Electricity System Operator logo">
          <a:extLst>
            <a:ext uri="{FF2B5EF4-FFF2-40B4-BE49-F238E27FC236}">
              <a16:creationId xmlns:a16="http://schemas.microsoft.com/office/drawing/2014/main" id="{4B59274B-5CC4-4673-B599-E307FC956FE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257300" cy="600075"/>
        </a:xfrm>
        <a:prstGeom prst="rect">
          <a:avLst/>
        </a:prstGeom>
        <a:noFill/>
        <a:ln>
          <a:noFill/>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876300</xdr:colOff>
      <xdr:row>2</xdr:row>
      <xdr:rowOff>144780</xdr:rowOff>
    </xdr:to>
    <xdr:pic>
      <xdr:nvPicPr>
        <xdr:cNvPr id="2" name="Picture 1" descr="Independent Electricity System Operator logo">
          <a:extLst>
            <a:ext uri="{FF2B5EF4-FFF2-40B4-BE49-F238E27FC236}">
              <a16:creationId xmlns:a16="http://schemas.microsoft.com/office/drawing/2014/main" id="{4A67BE0E-24E4-4D48-A91C-581D8F2D6AF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264920" cy="594360"/>
        </a:xfrm>
        <a:prstGeom prst="rect">
          <a:avLst/>
        </a:prstGeom>
        <a:noFill/>
        <a:ln>
          <a:noFill/>
        </a:ln>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876300</xdr:colOff>
      <xdr:row>2</xdr:row>
      <xdr:rowOff>129540</xdr:rowOff>
    </xdr:to>
    <xdr:pic>
      <xdr:nvPicPr>
        <xdr:cNvPr id="2" name="Picture 1" descr="Independent Electricity System Operator logo">
          <a:extLst>
            <a:ext uri="{FF2B5EF4-FFF2-40B4-BE49-F238E27FC236}">
              <a16:creationId xmlns:a16="http://schemas.microsoft.com/office/drawing/2014/main" id="{7583A792-1349-462B-A285-2EE25A6486D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257300" cy="581025"/>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BD3FEB-EA0E-4C40-AEB5-3744B8B3BB42}">
  <dimension ref="A1:C55"/>
  <sheetViews>
    <sheetView showGridLines="0" tabSelected="1" zoomScale="110" zoomScaleNormal="110" workbookViewId="0">
      <selection activeCell="C13" sqref="C13"/>
    </sheetView>
  </sheetViews>
  <sheetFormatPr defaultColWidth="0" defaultRowHeight="15" zeroHeight="1" x14ac:dyDescent="0.25"/>
  <cols>
    <col min="1" max="1" width="5.7109375" customWidth="1"/>
    <col min="2" max="3" width="55.7109375" customWidth="1"/>
    <col min="4" max="16384" width="9.140625" hidden="1"/>
  </cols>
  <sheetData>
    <row r="1" spans="1:3" x14ac:dyDescent="0.25">
      <c r="B1" s="7"/>
      <c r="C1" s="77" t="s">
        <v>3765</v>
      </c>
    </row>
    <row r="2" spans="1:3" ht="21" x14ac:dyDescent="0.35">
      <c r="A2" s="8" t="s">
        <v>0</v>
      </c>
      <c r="B2" s="9"/>
      <c r="C2" s="3"/>
    </row>
    <row r="3" spans="1:3" x14ac:dyDescent="0.25">
      <c r="A3" s="10"/>
      <c r="B3" s="9"/>
      <c r="C3" s="3"/>
    </row>
    <row r="4" spans="1:3" x14ac:dyDescent="0.25">
      <c r="A4" s="11" t="s">
        <v>1</v>
      </c>
      <c r="B4" s="7"/>
    </row>
    <row r="5" spans="1:3" x14ac:dyDescent="0.25">
      <c r="A5" s="12" t="s">
        <v>2</v>
      </c>
      <c r="B5" s="13"/>
      <c r="C5" s="14"/>
    </row>
    <row r="6" spans="1:3" ht="27" customHeight="1" x14ac:dyDescent="0.25">
      <c r="A6" s="81" t="s">
        <v>3</v>
      </c>
      <c r="B6" s="81"/>
      <c r="C6" s="81"/>
    </row>
    <row r="7" spans="1:3" x14ac:dyDescent="0.25">
      <c r="A7" s="12" t="s">
        <v>4</v>
      </c>
      <c r="B7" s="33"/>
      <c r="C7" s="12"/>
    </row>
    <row r="8" spans="1:3" x14ac:dyDescent="0.25">
      <c r="A8" s="12" t="s">
        <v>5</v>
      </c>
      <c r="B8" s="33"/>
      <c r="C8" s="12"/>
    </row>
    <row r="9" spans="1:3" x14ac:dyDescent="0.25">
      <c r="A9" s="12" t="s">
        <v>6</v>
      </c>
      <c r="B9" s="33"/>
      <c r="C9" s="12"/>
    </row>
    <row r="10" spans="1:3" x14ac:dyDescent="0.25">
      <c r="A10" s="12" t="s">
        <v>7</v>
      </c>
      <c r="B10" s="33"/>
      <c r="C10" s="12"/>
    </row>
    <row r="11" spans="1:3" x14ac:dyDescent="0.25">
      <c r="B11" s="7"/>
    </row>
    <row r="12" spans="1:3" x14ac:dyDescent="0.25">
      <c r="A12" s="15" t="s">
        <v>8</v>
      </c>
      <c r="B12" s="16" t="s">
        <v>9</v>
      </c>
      <c r="C12" s="15"/>
    </row>
    <row r="13" spans="1:3" x14ac:dyDescent="0.25">
      <c r="A13" s="17">
        <v>1</v>
      </c>
      <c r="B13" s="18" t="s">
        <v>10</v>
      </c>
      <c r="C13" s="39"/>
    </row>
    <row r="14" spans="1:3" x14ac:dyDescent="0.25">
      <c r="B14" s="7"/>
    </row>
    <row r="15" spans="1:3" x14ac:dyDescent="0.25">
      <c r="A15" s="15" t="s">
        <v>8</v>
      </c>
      <c r="B15" s="16" t="s">
        <v>11</v>
      </c>
      <c r="C15" s="15"/>
    </row>
    <row r="16" spans="1:3" x14ac:dyDescent="0.25">
      <c r="A16" s="17">
        <f>A13+1</f>
        <v>2</v>
      </c>
      <c r="B16" s="22" t="s">
        <v>12</v>
      </c>
      <c r="C16" s="39"/>
    </row>
    <row r="17" spans="1:3" x14ac:dyDescent="0.25">
      <c r="A17" s="17">
        <f>A16+1</f>
        <v>3</v>
      </c>
      <c r="B17" s="22" t="s">
        <v>13</v>
      </c>
      <c r="C17" s="39" t="s">
        <v>14</v>
      </c>
    </row>
    <row r="18" spans="1:3" x14ac:dyDescent="0.25">
      <c r="A18" s="17">
        <f t="shared" ref="A18:A24" si="0">A17+1</f>
        <v>4</v>
      </c>
      <c r="B18" s="22" t="s">
        <v>15</v>
      </c>
      <c r="C18" s="40"/>
    </row>
    <row r="19" spans="1:3" ht="30" x14ac:dyDescent="0.25">
      <c r="A19" s="17">
        <f t="shared" si="0"/>
        <v>5</v>
      </c>
      <c r="B19" s="22" t="s">
        <v>16</v>
      </c>
      <c r="C19" s="39"/>
    </row>
    <row r="20" spans="1:3" x14ac:dyDescent="0.25">
      <c r="A20" s="17">
        <f t="shared" si="0"/>
        <v>6</v>
      </c>
      <c r="B20" s="22" t="s">
        <v>17</v>
      </c>
      <c r="C20" s="40"/>
    </row>
    <row r="21" spans="1:3" ht="30" x14ac:dyDescent="0.25">
      <c r="A21" s="17">
        <f t="shared" si="0"/>
        <v>7</v>
      </c>
      <c r="B21" s="22" t="s">
        <v>18</v>
      </c>
      <c r="C21" s="40"/>
    </row>
    <row r="22" spans="1:3" ht="60" x14ac:dyDescent="0.25">
      <c r="A22" s="17">
        <f t="shared" si="0"/>
        <v>8</v>
      </c>
      <c r="B22" s="18" t="s">
        <v>19</v>
      </c>
      <c r="C22" s="39"/>
    </row>
    <row r="23" spans="1:3" ht="30" x14ac:dyDescent="0.25">
      <c r="A23" s="17">
        <f t="shared" si="0"/>
        <v>9</v>
      </c>
      <c r="B23" s="18" t="s">
        <v>20</v>
      </c>
      <c r="C23" s="39"/>
    </row>
    <row r="24" spans="1:3" ht="30" x14ac:dyDescent="0.25">
      <c r="A24" s="17">
        <f t="shared" si="0"/>
        <v>10</v>
      </c>
      <c r="B24" s="18" t="s">
        <v>21</v>
      </c>
      <c r="C24" s="39" t="s">
        <v>14</v>
      </c>
    </row>
    <row r="25" spans="1:3" x14ac:dyDescent="0.25"/>
    <row r="26" spans="1:3" x14ac:dyDescent="0.25">
      <c r="A26" s="15" t="s">
        <v>8</v>
      </c>
      <c r="B26" s="16" t="s">
        <v>22</v>
      </c>
      <c r="C26" s="35"/>
    </row>
    <row r="27" spans="1:3" x14ac:dyDescent="0.25">
      <c r="A27" s="17">
        <f>A24+1</f>
        <v>11</v>
      </c>
      <c r="B27" s="22" t="s">
        <v>23</v>
      </c>
      <c r="C27" s="39"/>
    </row>
    <row r="28" spans="1:3" x14ac:dyDescent="0.25">
      <c r="A28" s="17">
        <f>A27+1</f>
        <v>12</v>
      </c>
      <c r="B28" s="22" t="s">
        <v>24</v>
      </c>
      <c r="C28" s="39"/>
    </row>
    <row r="29" spans="1:3" x14ac:dyDescent="0.25">
      <c r="A29" s="17">
        <f t="shared" ref="A29:A38" si="1">A28+1</f>
        <v>13</v>
      </c>
      <c r="B29" s="22" t="s">
        <v>25</v>
      </c>
      <c r="C29" s="39"/>
    </row>
    <row r="30" spans="1:3" x14ac:dyDescent="0.25">
      <c r="A30" s="17">
        <f t="shared" si="1"/>
        <v>14</v>
      </c>
      <c r="B30" s="22" t="s">
        <v>26</v>
      </c>
      <c r="C30" s="39"/>
    </row>
    <row r="31" spans="1:3" x14ac:dyDescent="0.25">
      <c r="A31" s="17">
        <f t="shared" si="1"/>
        <v>15</v>
      </c>
      <c r="B31" s="22" t="s">
        <v>27</v>
      </c>
      <c r="C31" s="39"/>
    </row>
    <row r="32" spans="1:3" x14ac:dyDescent="0.25">
      <c r="A32" s="17">
        <f t="shared" si="1"/>
        <v>16</v>
      </c>
      <c r="B32" s="22" t="s">
        <v>28</v>
      </c>
      <c r="C32" s="39"/>
    </row>
    <row r="33" spans="1:3" x14ac:dyDescent="0.25">
      <c r="A33" s="17">
        <f t="shared" si="1"/>
        <v>17</v>
      </c>
      <c r="B33" s="22" t="s">
        <v>29</v>
      </c>
      <c r="C33" s="39"/>
    </row>
    <row r="34" spans="1:3" x14ac:dyDescent="0.25">
      <c r="A34" s="17">
        <f t="shared" si="1"/>
        <v>18</v>
      </c>
      <c r="B34" s="22" t="s">
        <v>30</v>
      </c>
      <c r="C34" s="39"/>
    </row>
    <row r="35" spans="1:3" x14ac:dyDescent="0.25">
      <c r="A35" s="17">
        <f t="shared" si="1"/>
        <v>19</v>
      </c>
      <c r="B35" s="22" t="s">
        <v>31</v>
      </c>
      <c r="C35" s="39"/>
    </row>
    <row r="36" spans="1:3" x14ac:dyDescent="0.25">
      <c r="A36" s="17">
        <f t="shared" si="1"/>
        <v>20</v>
      </c>
      <c r="B36" s="22" t="s">
        <v>32</v>
      </c>
      <c r="C36" s="39"/>
    </row>
    <row r="37" spans="1:3" x14ac:dyDescent="0.25">
      <c r="A37" s="17">
        <f t="shared" si="1"/>
        <v>21</v>
      </c>
      <c r="B37" s="18" t="s">
        <v>33</v>
      </c>
      <c r="C37" s="39"/>
    </row>
    <row r="38" spans="1:3" ht="15" customHeight="1" x14ac:dyDescent="0.25">
      <c r="A38" s="17">
        <f t="shared" si="1"/>
        <v>22</v>
      </c>
      <c r="B38" s="18" t="s">
        <v>34</v>
      </c>
      <c r="C38" s="54"/>
    </row>
    <row r="39" spans="1:3" x14ac:dyDescent="0.25"/>
    <row r="40" spans="1:3" x14ac:dyDescent="0.25">
      <c r="A40" s="15" t="s">
        <v>8</v>
      </c>
      <c r="B40" s="15" t="s">
        <v>35</v>
      </c>
      <c r="C40" s="35"/>
    </row>
    <row r="41" spans="1:3" x14ac:dyDescent="0.25">
      <c r="A41" s="17">
        <f>A38+1</f>
        <v>23</v>
      </c>
      <c r="B41" s="18" t="s">
        <v>36</v>
      </c>
      <c r="C41" s="39"/>
    </row>
    <row r="42" spans="1:3" x14ac:dyDescent="0.25">
      <c r="A42" s="17">
        <f>A41+1</f>
        <v>24</v>
      </c>
      <c r="B42" s="18" t="s">
        <v>37</v>
      </c>
      <c r="C42" s="39"/>
    </row>
    <row r="43" spans="1:3" x14ac:dyDescent="0.25">
      <c r="A43" s="17">
        <f t="shared" ref="A43:A46" si="2">A42+1</f>
        <v>25</v>
      </c>
      <c r="B43" s="18" t="s">
        <v>38</v>
      </c>
      <c r="C43" s="39"/>
    </row>
    <row r="44" spans="1:3" x14ac:dyDescent="0.25">
      <c r="A44" s="17">
        <f t="shared" si="2"/>
        <v>26</v>
      </c>
      <c r="B44" s="18" t="s">
        <v>39</v>
      </c>
      <c r="C44" s="39"/>
    </row>
    <row r="45" spans="1:3" x14ac:dyDescent="0.25">
      <c r="A45" s="17">
        <f t="shared" si="2"/>
        <v>27</v>
      </c>
      <c r="B45" s="18" t="s">
        <v>40</v>
      </c>
      <c r="C45" s="39"/>
    </row>
    <row r="46" spans="1:3" x14ac:dyDescent="0.25">
      <c r="A46" s="17">
        <f t="shared" si="2"/>
        <v>28</v>
      </c>
      <c r="B46" s="18" t="s">
        <v>41</v>
      </c>
      <c r="C46" s="39"/>
    </row>
    <row r="47" spans="1:3" x14ac:dyDescent="0.25"/>
    <row r="48" spans="1:3" x14ac:dyDescent="0.25">
      <c r="A48" s="15" t="s">
        <v>8</v>
      </c>
      <c r="B48" s="15" t="s">
        <v>42</v>
      </c>
      <c r="C48" s="35"/>
    </row>
    <row r="49" spans="1:3" x14ac:dyDescent="0.25">
      <c r="A49" s="17">
        <f>A46+1</f>
        <v>29</v>
      </c>
      <c r="B49" s="22" t="s">
        <v>43</v>
      </c>
      <c r="C49" s="55"/>
    </row>
    <row r="50" spans="1:3" x14ac:dyDescent="0.25">
      <c r="A50" s="17">
        <f>A49+1</f>
        <v>30</v>
      </c>
      <c r="B50" s="22" t="s">
        <v>44</v>
      </c>
      <c r="C50" s="55"/>
    </row>
    <row r="51" spans="1:3" x14ac:dyDescent="0.25">
      <c r="A51" s="17">
        <f t="shared" ref="A51:A54" si="3">A50+1</f>
        <v>31</v>
      </c>
      <c r="B51" s="22" t="s">
        <v>45</v>
      </c>
      <c r="C51" s="55"/>
    </row>
    <row r="52" spans="1:3" x14ac:dyDescent="0.25">
      <c r="A52" s="17">
        <f t="shared" si="3"/>
        <v>32</v>
      </c>
      <c r="B52" s="22" t="s">
        <v>46</v>
      </c>
      <c r="C52" s="55"/>
    </row>
    <row r="53" spans="1:3" x14ac:dyDescent="0.25">
      <c r="A53" s="17">
        <f t="shared" si="3"/>
        <v>33</v>
      </c>
      <c r="B53" s="22" t="s">
        <v>47</v>
      </c>
      <c r="C53" s="55"/>
    </row>
    <row r="54" spans="1:3" x14ac:dyDescent="0.25">
      <c r="A54" s="17">
        <f t="shared" si="3"/>
        <v>34</v>
      </c>
      <c r="B54" s="22" t="s">
        <v>48</v>
      </c>
      <c r="C54" s="55"/>
    </row>
    <row r="55" spans="1:3" x14ac:dyDescent="0.25"/>
  </sheetData>
  <sheetProtection algorithmName="SHA-512" hashValue="zGtykXF6JyXcfJSru9wCLUnF0qtsOYppiqw78NqVd1KxDtanr/iLdTU/X4Agado2/a9yWPZtRjKmF0HvIdFxJQ==" saltValue="AciY2QsxeIrwKMEwREKXNQ==" spinCount="100000" sheet="1" objects="1" scenarios="1" formatRows="0"/>
  <mergeCells count="1">
    <mergeCell ref="A6:C6"/>
  </mergeCells>
  <conditionalFormatting sqref="C17">
    <cfRule type="expression" dxfId="161" priority="10">
      <formula>$C$17=""</formula>
    </cfRule>
  </conditionalFormatting>
  <conditionalFormatting sqref="C18">
    <cfRule type="expression" dxfId="160" priority="25">
      <formula>$C$17="other"</formula>
    </cfRule>
  </conditionalFormatting>
  <conditionalFormatting sqref="C20:C21">
    <cfRule type="expression" dxfId="159" priority="24">
      <formula>$C$17="limited partnership"</formula>
    </cfRule>
  </conditionalFormatting>
  <dataValidations count="2">
    <dataValidation type="list" allowBlank="1" showInputMessage="1" showErrorMessage="1" sqref="C17" xr:uid="{5F47F623-E490-479E-A3C3-31D0664D5260}">
      <formula1>"&lt;select one&gt;, corporation, limited partnership, other"</formula1>
    </dataValidation>
    <dataValidation type="list" allowBlank="1" showInputMessage="1" showErrorMessage="1" sqref="C24" xr:uid="{6FE8716A-6C4C-4993-9D06-68C64613AA07}">
      <formula1>"&lt;select one&gt;,Yes,No"</formula1>
    </dataValidation>
  </dataValidations>
  <pageMargins left="0.7" right="0.7" top="0.75" bottom="0.75" header="0.3" footer="0.3"/>
  <pageSetup scale="77"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208FED-840B-415B-91CE-F7DF32A72B91}">
  <dimension ref="A1:C47"/>
  <sheetViews>
    <sheetView showGridLines="0" zoomScale="110" zoomScaleNormal="110" workbookViewId="0">
      <selection activeCell="C16" sqref="C16"/>
    </sheetView>
  </sheetViews>
  <sheetFormatPr defaultColWidth="0" defaultRowHeight="14.45" customHeight="1" zeroHeight="1" x14ac:dyDescent="0.25"/>
  <cols>
    <col min="1" max="1" width="5.7109375" customWidth="1"/>
    <col min="2" max="3" width="55.7109375" customWidth="1"/>
    <col min="4" max="16384" width="9.140625" hidden="1"/>
  </cols>
  <sheetData>
    <row r="1" spans="1:3" ht="15" x14ac:dyDescent="0.25">
      <c r="B1" s="7"/>
      <c r="C1" s="77" t="str">
        <f>'Proponent Information'!C1</f>
        <v>LLT(e)PF-PW100(v2)</v>
      </c>
    </row>
    <row r="2" spans="1:3" ht="21" x14ac:dyDescent="0.35">
      <c r="A2" s="8" t="str">
        <f>'Proponent Information'!A2</f>
        <v>LLT(e) RFP Proposal Workbook</v>
      </c>
      <c r="B2" s="9"/>
      <c r="C2" s="3"/>
    </row>
    <row r="3" spans="1:3" ht="15" x14ac:dyDescent="0.25">
      <c r="A3" s="10"/>
      <c r="B3" s="9"/>
      <c r="C3" s="3"/>
    </row>
    <row r="4" spans="1:3" ht="15" x14ac:dyDescent="0.25">
      <c r="A4" s="11" t="s">
        <v>49</v>
      </c>
      <c r="B4" s="7"/>
    </row>
    <row r="5" spans="1:3" ht="15" x14ac:dyDescent="0.25">
      <c r="A5" s="12" t="s">
        <v>2</v>
      </c>
      <c r="B5" s="13"/>
      <c r="C5" s="14"/>
    </row>
    <row r="6" spans="1:3" ht="27" customHeight="1" x14ac:dyDescent="0.25">
      <c r="A6" s="81" t="s">
        <v>3</v>
      </c>
      <c r="B6" s="81"/>
      <c r="C6" s="81"/>
    </row>
    <row r="7" spans="1:3" ht="15" x14ac:dyDescent="0.25">
      <c r="A7" t="s">
        <v>4</v>
      </c>
      <c r="B7" s="7"/>
    </row>
    <row r="8" spans="1:3" ht="15" x14ac:dyDescent="0.25">
      <c r="A8" t="s">
        <v>5</v>
      </c>
      <c r="B8" s="7"/>
    </row>
    <row r="9" spans="1:3" ht="15" x14ac:dyDescent="0.25">
      <c r="A9" s="12" t="s">
        <v>6</v>
      </c>
      <c r="B9" s="7"/>
    </row>
    <row r="10" spans="1:3" ht="15" x14ac:dyDescent="0.25">
      <c r="A10" t="s">
        <v>50</v>
      </c>
      <c r="B10" s="7"/>
    </row>
    <row r="11" spans="1:3" ht="15" x14ac:dyDescent="0.25">
      <c r="B11" s="7"/>
    </row>
    <row r="12" spans="1:3" ht="15" x14ac:dyDescent="0.25">
      <c r="A12" s="15" t="s">
        <v>8</v>
      </c>
      <c r="B12" s="16" t="s">
        <v>9</v>
      </c>
      <c r="C12" s="15"/>
    </row>
    <row r="13" spans="1:3" ht="15" x14ac:dyDescent="0.25">
      <c r="A13" s="17">
        <v>1</v>
      </c>
      <c r="B13" s="18" t="str">
        <f>'Proponent Information'!$B$13</f>
        <v xml:space="preserve">LLT Energy Project Unique Project ID: </v>
      </c>
      <c r="C13" s="19" t="str">
        <f>IF('Proponent Information'!$C$13="","",'Proponent Information'!$C$13)</f>
        <v/>
      </c>
    </row>
    <row r="14" spans="1:3" ht="15" x14ac:dyDescent="0.25">
      <c r="B14" s="7"/>
    </row>
    <row r="15" spans="1:3" ht="15" x14ac:dyDescent="0.25">
      <c r="A15" s="15" t="s">
        <v>8</v>
      </c>
      <c r="B15" s="16" t="s">
        <v>51</v>
      </c>
      <c r="C15" s="15"/>
    </row>
    <row r="16" spans="1:3" ht="15" x14ac:dyDescent="0.25">
      <c r="A16" s="17">
        <f>MAX('Proponent Information'!A:A)+1</f>
        <v>35</v>
      </c>
      <c r="B16" s="18" t="s">
        <v>52</v>
      </c>
      <c r="C16" s="39"/>
    </row>
    <row r="17" spans="1:3" ht="15" x14ac:dyDescent="0.25">
      <c r="A17" s="17">
        <f>A16+1</f>
        <v>36</v>
      </c>
      <c r="B17" s="18" t="s">
        <v>53</v>
      </c>
      <c r="C17" s="19" t="s">
        <v>54</v>
      </c>
    </row>
    <row r="18" spans="1:3" ht="15" x14ac:dyDescent="0.25">
      <c r="A18" s="17">
        <f>A17+1</f>
        <v>37</v>
      </c>
      <c r="B18" s="18" t="s">
        <v>55</v>
      </c>
      <c r="C18" s="39" t="s">
        <v>14</v>
      </c>
    </row>
    <row r="19" spans="1:3" ht="15" x14ac:dyDescent="0.25">
      <c r="A19" s="17">
        <f>A18+1</f>
        <v>38</v>
      </c>
      <c r="B19" s="18" t="s">
        <v>56</v>
      </c>
      <c r="C19" s="40"/>
    </row>
    <row r="20" spans="1:3" ht="30" x14ac:dyDescent="0.25">
      <c r="A20" s="17">
        <f>A19+1</f>
        <v>39</v>
      </c>
      <c r="B20" s="18" t="s">
        <v>57</v>
      </c>
      <c r="C20" s="52"/>
    </row>
    <row r="21" spans="1:3" ht="30" x14ac:dyDescent="0.25">
      <c r="A21" s="17">
        <f t="shared" ref="A21:A23" si="0">A20+1</f>
        <v>40</v>
      </c>
      <c r="B21" s="18" t="s">
        <v>58</v>
      </c>
      <c r="C21" s="39" t="s">
        <v>14</v>
      </c>
    </row>
    <row r="22" spans="1:3" ht="60" x14ac:dyDescent="0.25">
      <c r="A22" s="17">
        <f t="shared" si="0"/>
        <v>41</v>
      </c>
      <c r="B22" s="18" t="s">
        <v>59</v>
      </c>
      <c r="C22" s="52"/>
    </row>
    <row r="23" spans="1:3" ht="57.75" customHeight="1" x14ac:dyDescent="0.25">
      <c r="A23" s="17">
        <f t="shared" si="0"/>
        <v>42</v>
      </c>
      <c r="B23" s="18" t="s">
        <v>60</v>
      </c>
      <c r="C23" s="52"/>
    </row>
    <row r="24" spans="1:3" ht="15" x14ac:dyDescent="0.25"/>
    <row r="25" spans="1:3" ht="15" x14ac:dyDescent="0.25">
      <c r="A25" s="15" t="s">
        <v>8</v>
      </c>
      <c r="B25" s="16" t="s">
        <v>61</v>
      </c>
      <c r="C25" s="15"/>
    </row>
    <row r="26" spans="1:3" ht="30" x14ac:dyDescent="0.25">
      <c r="A26" s="17">
        <f>A23+1</f>
        <v>43</v>
      </c>
      <c r="B26" s="22" t="s">
        <v>62</v>
      </c>
      <c r="C26" s="53"/>
    </row>
    <row r="27" spans="1:3" ht="30" x14ac:dyDescent="0.25">
      <c r="A27" s="17">
        <f t="shared" ref="A27:A38" si="1">A26+1</f>
        <v>44</v>
      </c>
      <c r="B27" s="22" t="s">
        <v>63</v>
      </c>
      <c r="C27" s="53"/>
    </row>
    <row r="28" spans="1:3" ht="30" x14ac:dyDescent="0.25">
      <c r="A28" s="17">
        <f t="shared" si="1"/>
        <v>45</v>
      </c>
      <c r="B28" s="22" t="s">
        <v>64</v>
      </c>
      <c r="C28" s="53"/>
    </row>
    <row r="29" spans="1:3" ht="30" x14ac:dyDescent="0.25">
      <c r="A29" s="17">
        <f t="shared" si="1"/>
        <v>46</v>
      </c>
      <c r="B29" s="22" t="s">
        <v>65</v>
      </c>
      <c r="C29" s="53"/>
    </row>
    <row r="30" spans="1:3" ht="30" x14ac:dyDescent="0.25">
      <c r="A30" s="17">
        <f t="shared" si="1"/>
        <v>47</v>
      </c>
      <c r="B30" s="22" t="s">
        <v>66</v>
      </c>
      <c r="C30" s="53"/>
    </row>
    <row r="31" spans="1:3" ht="30" x14ac:dyDescent="0.25">
      <c r="A31" s="17">
        <f t="shared" si="1"/>
        <v>48</v>
      </c>
      <c r="B31" s="22" t="s">
        <v>67</v>
      </c>
      <c r="C31" s="53"/>
    </row>
    <row r="32" spans="1:3" ht="30" x14ac:dyDescent="0.25">
      <c r="A32" s="17">
        <f t="shared" si="1"/>
        <v>49</v>
      </c>
      <c r="B32" s="22" t="s">
        <v>68</v>
      </c>
      <c r="C32" s="53"/>
    </row>
    <row r="33" spans="1:3" ht="30" x14ac:dyDescent="0.25">
      <c r="A33" s="17">
        <f t="shared" si="1"/>
        <v>50</v>
      </c>
      <c r="B33" s="22" t="s">
        <v>69</v>
      </c>
      <c r="C33" s="53"/>
    </row>
    <row r="34" spans="1:3" ht="30" x14ac:dyDescent="0.25">
      <c r="A34" s="17">
        <f t="shared" si="1"/>
        <v>51</v>
      </c>
      <c r="B34" s="22" t="s">
        <v>70</v>
      </c>
      <c r="C34" s="53"/>
    </row>
    <row r="35" spans="1:3" ht="30" x14ac:dyDescent="0.25">
      <c r="A35" s="17">
        <f t="shared" si="1"/>
        <v>52</v>
      </c>
      <c r="B35" s="22" t="s">
        <v>71</v>
      </c>
      <c r="C35" s="53"/>
    </row>
    <row r="36" spans="1:3" ht="30" x14ac:dyDescent="0.25">
      <c r="A36" s="17">
        <f t="shared" si="1"/>
        <v>53</v>
      </c>
      <c r="B36" s="22" t="s">
        <v>72</v>
      </c>
      <c r="C36" s="53"/>
    </row>
    <row r="37" spans="1:3" ht="30" x14ac:dyDescent="0.25">
      <c r="A37" s="17">
        <f t="shared" si="1"/>
        <v>54</v>
      </c>
      <c r="B37" s="22" t="s">
        <v>73</v>
      </c>
      <c r="C37" s="53"/>
    </row>
    <row r="38" spans="1:3" ht="45" customHeight="1" x14ac:dyDescent="0.25">
      <c r="A38" s="17">
        <f t="shared" si="1"/>
        <v>55</v>
      </c>
      <c r="B38" s="22" t="s">
        <v>74</v>
      </c>
      <c r="C38" s="1" t="str">
        <f>IF(COUNT(C26:C37)&lt;12,"Enter Above Monthly Imputed Production Factors",ROUND(AVERAGE(C26:C37),4))</f>
        <v>Enter Above Monthly Imputed Production Factors</v>
      </c>
    </row>
    <row r="39" spans="1:3" ht="15" x14ac:dyDescent="0.25"/>
    <row r="40" spans="1:3" ht="15" x14ac:dyDescent="0.25">
      <c r="A40" s="15" t="s">
        <v>8</v>
      </c>
      <c r="B40" s="15" t="s">
        <v>75</v>
      </c>
      <c r="C40" s="15"/>
    </row>
    <row r="41" spans="1:3" ht="30" x14ac:dyDescent="0.25">
      <c r="A41" s="17">
        <f>A38+1</f>
        <v>56</v>
      </c>
      <c r="B41" s="22" t="s">
        <v>76</v>
      </c>
      <c r="C41" s="39"/>
    </row>
    <row r="42" spans="1:3" ht="45" x14ac:dyDescent="0.25">
      <c r="A42" s="17">
        <f>A41+1</f>
        <v>57</v>
      </c>
      <c r="B42" s="22" t="s">
        <v>77</v>
      </c>
      <c r="C42" s="39"/>
    </row>
    <row r="43" spans="1:3" ht="15" x14ac:dyDescent="0.25">
      <c r="A43" s="17">
        <f t="shared" ref="A43:A46" si="2">A42+1</f>
        <v>58</v>
      </c>
      <c r="B43" s="22" t="s">
        <v>78</v>
      </c>
      <c r="C43" s="39"/>
    </row>
    <row r="44" spans="1:3" ht="60" x14ac:dyDescent="0.25">
      <c r="A44" s="17">
        <f t="shared" si="2"/>
        <v>59</v>
      </c>
      <c r="B44" s="18" t="s">
        <v>79</v>
      </c>
      <c r="C44" s="39"/>
    </row>
    <row r="45" spans="1:3" ht="105" x14ac:dyDescent="0.25">
      <c r="A45" s="17">
        <f t="shared" si="2"/>
        <v>60</v>
      </c>
      <c r="B45" s="22" t="s">
        <v>80</v>
      </c>
      <c r="C45" s="39"/>
    </row>
    <row r="46" spans="1:3" ht="45" x14ac:dyDescent="0.25">
      <c r="A46" s="17">
        <f t="shared" si="2"/>
        <v>61</v>
      </c>
      <c r="B46" s="22" t="s">
        <v>81</v>
      </c>
      <c r="C46" s="39"/>
    </row>
    <row r="47" spans="1:3" ht="14.45" customHeight="1" x14ac:dyDescent="0.25"/>
  </sheetData>
  <sheetProtection algorithmName="SHA-512" hashValue="wXk11kvOBqTHko1vVQ2cq3cdLpb7mqW2qm8X7huqbE6Om3VB0Xu9fBwImi0Z5CvkYXaa+7D609TzTqT/LGz4GA==" saltValue="ZnozspDLS0QYvaLqhS3EaA==" spinCount="100000" sheet="1" objects="1" scenarios="1" formatRows="0"/>
  <mergeCells count="1">
    <mergeCell ref="A6:C6"/>
  </mergeCells>
  <conditionalFormatting sqref="C17">
    <cfRule type="expression" dxfId="158" priority="16">
      <formula>$C$17=""</formula>
    </cfRule>
  </conditionalFormatting>
  <conditionalFormatting sqref="C18">
    <cfRule type="expression" dxfId="157" priority="17">
      <formula>$C$18=""</formula>
    </cfRule>
  </conditionalFormatting>
  <conditionalFormatting sqref="C19">
    <cfRule type="expression" dxfId="156" priority="24">
      <formula>$C$18="other"</formula>
    </cfRule>
  </conditionalFormatting>
  <conditionalFormatting sqref="C21">
    <cfRule type="expression" dxfId="155" priority="2">
      <formula>AND($C$21="Yes - 1 Proposal PQ Alternate",$C$23&lt;&gt;"")</formula>
    </cfRule>
    <cfRule type="expression" dxfId="154" priority="3">
      <formula>AND(OR($C$21="No",$C$21="&lt;select one&gt;"),OR($C$22&lt;&gt;"",$C$23&lt;&gt;""))</formula>
    </cfRule>
    <cfRule type="expression" dxfId="153" priority="14">
      <formula>$C$21=""</formula>
    </cfRule>
  </conditionalFormatting>
  <conditionalFormatting sqref="C22">
    <cfRule type="expression" dxfId="152" priority="19">
      <formula>OR($C$21="&lt;select one&gt;",$C$21="No",$C$21="")</formula>
    </cfRule>
    <cfRule type="expression" dxfId="151" priority="21">
      <formula>OR($C$22=0,AND($C$22&lt;&gt;"",$C$22&gt;=$C$20))</formula>
    </cfRule>
  </conditionalFormatting>
  <conditionalFormatting sqref="C22:C23">
    <cfRule type="expression" dxfId="150" priority="4">
      <formula>AND(OR($C$21="No",$C$21="&lt;select one&gt;",$C$21=""),$C22&lt;&gt;"")</formula>
    </cfRule>
    <cfRule type="expression" dxfId="149" priority="20">
      <formula>C22=""</formula>
    </cfRule>
  </conditionalFormatting>
  <conditionalFormatting sqref="C23">
    <cfRule type="expression" dxfId="148" priority="1">
      <formula>AND($C$21="Yes - 1 Proposal PQ Alternate",$C23&lt;&gt;"")</formula>
    </cfRule>
    <cfRule type="expression" dxfId="147" priority="18">
      <formula>OR($C$21="&lt;select one&gt;",$C$21="No",$C$21="Yes - 1 Proposal PQ Alternate",$C$21="")</formula>
    </cfRule>
    <cfRule type="expression" dxfId="146" priority="22">
      <formula>OR($C$23=0,AND($C$23&lt;&gt;"",$C$23&gt;=$C$22))</formula>
    </cfRule>
  </conditionalFormatting>
  <dataValidations xWindow="651" yWindow="809" count="6">
    <dataValidation type="list" allowBlank="1" showInputMessage="1" showErrorMessage="1" sqref="C21" xr:uid="{AA2BF071-E243-4424-87CC-AAEE7CC68933}">
      <formula1>"&lt;select one&gt;,No,Yes - 1 Proposal PQ Alternate,Yes - 2 Proposal PQ Alternates"</formula1>
    </dataValidation>
    <dataValidation type="decimal" allowBlank="1" showInputMessage="1" showErrorMessage="1" error="Proposal PQ Alternate 2 Nameplate Capacity may not be equivalent to or exceed the Proposal PQ Alternate 1 Nameplate Capacity_x000a__x000a_Nameplate Capacity should be equal to or larger than one (1) MW" prompt="Proposal PQ Alternate 2 Nameplate Capacity may not be equivalent to or exceed the Proposal PQ Alternate 1 Nameplate Capacity_x000a__x000a_Nameplate Capacity should be equal to or larger than one (1) MW" sqref="C23" xr:uid="{88D8F6DD-4DFD-4F59-9705-1AB0CCB94766}">
      <formula1>1</formula1>
      <formula2>C22-0.001</formula2>
    </dataValidation>
    <dataValidation type="decimal" allowBlank="1" showInputMessage="1" showErrorMessage="1" error="Proposal PQ Alternate 1 Nameplate Capacity may not be equivalent to or exceed the Primary Proposal PQ Nameplate Capacity_x000a__x000a_Nameplate Capacity should be equal to or larger than one (1) MW" prompt="Proposal PQ Alternate 1 Nameplate Capacity may not be equivalent to or exceed the Primary Proposal PQ Nameplate Capacity_x000a__x000a_Nameplate Capacity should be equal to or larger than one (1) MW" sqref="C22" xr:uid="{529DF161-F5D9-4C38-A64C-880D8E240485}">
      <formula1>1</formula1>
      <formula2>C20-0.001</formula2>
    </dataValidation>
    <dataValidation type="decimal" operator="greaterThanOrEqual" allowBlank="1" showInputMessage="1" showErrorMessage="1" error="Nameplate Capacity should be equal to or larger than one (1) MW" prompt="Nameplate Capacity should be equal to or larger than one (1) MW" sqref="C20" xr:uid="{617690FE-FA42-43FD-97E4-47A438734D9C}">
      <formula1>1</formula1>
    </dataValidation>
    <dataValidation type="decimal" allowBlank="1" showInputMessage="1" showErrorMessage="1" error="Value cannot exceed 100%. Value should be a numeric value to 2 decimal places as a percentage." sqref="C26:C37" xr:uid="{94142D67-FBFD-4346-86A3-2AD2F9758C30}">
      <formula1>0</formula1>
      <formula2>1</formula2>
    </dataValidation>
    <dataValidation allowBlank="1" showInputMessage="1" showErrorMessage="1" error="Value cannot exceed 100%" sqref="C38" xr:uid="{9315EA6E-B113-4E88-9F8D-97B34613B541}"/>
  </dataValidations>
  <pageMargins left="0.7" right="0.7" top="0.75" bottom="0.75" header="0.3" footer="0.3"/>
  <pageSetup scale="68" orientation="portrait" r:id="rId1"/>
  <rowBreaks count="1" manualBreakCount="1">
    <brk id="38" max="16383" man="1"/>
  </rowBreaks>
  <drawing r:id="rId2"/>
  <extLst>
    <ext xmlns:x14="http://schemas.microsoft.com/office/spreadsheetml/2009/9/main" uri="{CCE6A557-97BC-4b89-ADB6-D9C93CAAB3DF}">
      <x14:dataValidations xmlns:xm="http://schemas.microsoft.com/office/excel/2006/main" xWindow="651" yWindow="809" count="1">
        <x14:dataValidation type="list" allowBlank="1" showInputMessage="1" showErrorMessage="1" xr:uid="{1F4AF8FC-C0B0-40BD-87A0-0AA7F0EF9DFE}">
          <x14:formula1>
            <xm:f>'Workbook Lists'!$F$2:$F$5</xm:f>
          </x14:formula1>
          <xm:sqref>C18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BEDBFE-A79D-4F79-8ECE-73F56AE65D11}">
  <dimension ref="A1:E96"/>
  <sheetViews>
    <sheetView showGridLines="0" zoomScale="110" zoomScaleNormal="110" workbookViewId="0">
      <selection activeCell="C16" sqref="C16"/>
    </sheetView>
  </sheetViews>
  <sheetFormatPr defaultColWidth="0" defaultRowHeight="15" zeroHeight="1" x14ac:dyDescent="0.25"/>
  <cols>
    <col min="1" max="1" width="5.7109375" customWidth="1"/>
    <col min="2" max="2" width="55.7109375" customWidth="1"/>
    <col min="3" max="4" width="35.7109375" customWidth="1"/>
    <col min="5" max="5" width="35.5703125" customWidth="1"/>
  </cols>
  <sheetData>
    <row r="1" spans="1:5" x14ac:dyDescent="0.25">
      <c r="B1" s="7"/>
      <c r="E1" s="77" t="str">
        <f>'Proponent Information'!C1</f>
        <v>LLT(e)PF-PW100(v2)</v>
      </c>
    </row>
    <row r="2" spans="1:5" ht="21" x14ac:dyDescent="0.35">
      <c r="A2" s="8" t="str">
        <f>'Proponent Information'!A2</f>
        <v>LLT(e) RFP Proposal Workbook</v>
      </c>
      <c r="B2" s="9"/>
      <c r="C2" s="3"/>
      <c r="D2" s="3"/>
      <c r="E2" s="3"/>
    </row>
    <row r="3" spans="1:5" x14ac:dyDescent="0.25">
      <c r="A3" s="10"/>
      <c r="B3" s="9"/>
      <c r="C3" s="3"/>
      <c r="D3" s="3"/>
      <c r="E3" s="3"/>
    </row>
    <row r="4" spans="1:5" x14ac:dyDescent="0.25">
      <c r="A4" s="11" t="s">
        <v>82</v>
      </c>
      <c r="B4" s="7"/>
    </row>
    <row r="5" spans="1:5" x14ac:dyDescent="0.25">
      <c r="A5" s="12" t="s">
        <v>2</v>
      </c>
      <c r="B5" s="13"/>
      <c r="C5" s="14"/>
    </row>
    <row r="6" spans="1:5" ht="27" customHeight="1" x14ac:dyDescent="0.25">
      <c r="A6" s="81" t="s">
        <v>3</v>
      </c>
      <c r="B6" s="81"/>
      <c r="C6" s="81"/>
      <c r="D6" s="81"/>
    </row>
    <row r="7" spans="1:5" x14ac:dyDescent="0.25">
      <c r="A7" t="s">
        <v>4</v>
      </c>
      <c r="B7" s="7"/>
    </row>
    <row r="8" spans="1:5" x14ac:dyDescent="0.25">
      <c r="A8" t="s">
        <v>5</v>
      </c>
      <c r="B8" s="7"/>
    </row>
    <row r="9" spans="1:5" x14ac:dyDescent="0.25">
      <c r="A9" s="12" t="s">
        <v>6</v>
      </c>
      <c r="B9" s="7"/>
    </row>
    <row r="10" spans="1:5" x14ac:dyDescent="0.25">
      <c r="A10" t="s">
        <v>50</v>
      </c>
      <c r="B10" s="7"/>
    </row>
    <row r="11" spans="1:5" x14ac:dyDescent="0.25">
      <c r="A11" s="14"/>
      <c r="B11" s="7"/>
    </row>
    <row r="12" spans="1:5" ht="15" customHeight="1" x14ac:dyDescent="0.25">
      <c r="A12" s="15" t="s">
        <v>8</v>
      </c>
      <c r="B12" s="16" t="s">
        <v>9</v>
      </c>
      <c r="C12" s="15"/>
    </row>
    <row r="13" spans="1:5" x14ac:dyDescent="0.25">
      <c r="A13" s="17">
        <v>1</v>
      </c>
      <c r="B13" s="18" t="str">
        <f>'Proponent Information'!$B$13</f>
        <v xml:space="preserve">LLT Energy Project Unique Project ID: </v>
      </c>
      <c r="C13" s="19" t="str">
        <f>IF('Proponent Information'!$C$13="","",'Proponent Information'!$C$13)</f>
        <v/>
      </c>
    </row>
    <row r="14" spans="1:5" x14ac:dyDescent="0.25"/>
    <row r="15" spans="1:5" x14ac:dyDescent="0.25">
      <c r="A15" s="15" t="s">
        <v>8</v>
      </c>
      <c r="B15" s="16" t="s">
        <v>83</v>
      </c>
      <c r="C15" s="15"/>
    </row>
    <row r="16" spans="1:5" ht="58.15" customHeight="1" x14ac:dyDescent="0.25">
      <c r="A16" s="17">
        <f>MAX('Project Information'!A:A)+1</f>
        <v>62</v>
      </c>
      <c r="B16" s="22" t="s">
        <v>84</v>
      </c>
      <c r="C16" s="39"/>
    </row>
    <row r="17" spans="1:3" x14ac:dyDescent="0.25">
      <c r="A17" s="25">
        <f>A16+1</f>
        <v>63</v>
      </c>
      <c r="B17" s="18" t="s">
        <v>85</v>
      </c>
      <c r="C17" s="39" t="s">
        <v>14</v>
      </c>
    </row>
    <row r="18" spans="1:3" ht="30" x14ac:dyDescent="0.25">
      <c r="A18" s="25">
        <f t="shared" ref="A18:A22" si="0">A17+1</f>
        <v>64</v>
      </c>
      <c r="B18" s="18" t="s">
        <v>86</v>
      </c>
      <c r="C18" s="39" t="s">
        <v>14</v>
      </c>
    </row>
    <row r="19" spans="1:3" ht="28.9" customHeight="1" x14ac:dyDescent="0.25">
      <c r="A19" s="25">
        <f t="shared" si="0"/>
        <v>65</v>
      </c>
      <c r="B19" s="18" t="s">
        <v>87</v>
      </c>
      <c r="C19" s="39" t="s">
        <v>14</v>
      </c>
    </row>
    <row r="20" spans="1:3" ht="28.9" customHeight="1" x14ac:dyDescent="0.25">
      <c r="A20" s="25">
        <f t="shared" si="0"/>
        <v>66</v>
      </c>
      <c r="B20" s="18" t="s">
        <v>88</v>
      </c>
      <c r="C20" s="40"/>
    </row>
    <row r="21" spans="1:3" ht="30" x14ac:dyDescent="0.25">
      <c r="A21" s="25">
        <f t="shared" si="0"/>
        <v>67</v>
      </c>
      <c r="B21" s="22" t="s">
        <v>89</v>
      </c>
      <c r="C21" s="50"/>
    </row>
    <row r="22" spans="1:3" ht="30" x14ac:dyDescent="0.25">
      <c r="A22" s="25">
        <f t="shared" si="0"/>
        <v>68</v>
      </c>
      <c r="B22" s="22" t="s">
        <v>90</v>
      </c>
      <c r="C22" s="50"/>
    </row>
    <row r="23" spans="1:3" x14ac:dyDescent="0.25"/>
    <row r="24" spans="1:3" x14ac:dyDescent="0.25">
      <c r="A24" s="15" t="s">
        <v>8</v>
      </c>
      <c r="B24" s="16" t="s">
        <v>91</v>
      </c>
      <c r="C24" s="15"/>
    </row>
    <row r="25" spans="1:3" x14ac:dyDescent="0.25">
      <c r="A25" s="17">
        <f>A22+1</f>
        <v>69</v>
      </c>
      <c r="B25" s="18" t="s">
        <v>92</v>
      </c>
      <c r="C25" s="42" t="s">
        <v>14</v>
      </c>
    </row>
    <row r="26" spans="1:3" ht="30" x14ac:dyDescent="0.25">
      <c r="A26" s="17">
        <f>A25+1</f>
        <v>70</v>
      </c>
      <c r="B26" s="18" t="s">
        <v>93</v>
      </c>
      <c r="C26" s="43"/>
    </row>
    <row r="27" spans="1:3" ht="45" x14ac:dyDescent="0.25">
      <c r="A27" s="17">
        <f>A26+1</f>
        <v>71</v>
      </c>
      <c r="B27" s="18" t="s">
        <v>94</v>
      </c>
      <c r="C27" s="43"/>
    </row>
    <row r="28" spans="1:3" ht="45" x14ac:dyDescent="0.25">
      <c r="A28" s="17">
        <f t="shared" ref="A28:A29" si="1">A27+1</f>
        <v>72</v>
      </c>
      <c r="B28" s="18" t="s">
        <v>95</v>
      </c>
      <c r="C28" s="43" t="s">
        <v>14</v>
      </c>
    </row>
    <row r="29" spans="1:3" ht="30" x14ac:dyDescent="0.25">
      <c r="A29" s="17">
        <f t="shared" si="1"/>
        <v>73</v>
      </c>
      <c r="B29" s="18" t="s">
        <v>96</v>
      </c>
      <c r="C29" s="43"/>
    </row>
    <row r="30" spans="1:3" x14ac:dyDescent="0.25"/>
    <row r="31" spans="1:3" x14ac:dyDescent="0.25">
      <c r="A31" s="15" t="s">
        <v>8</v>
      </c>
      <c r="B31" s="16" t="s">
        <v>97</v>
      </c>
      <c r="C31" s="15"/>
    </row>
    <row r="32" spans="1:3" x14ac:dyDescent="0.25">
      <c r="A32" s="17">
        <f>A29+1</f>
        <v>74</v>
      </c>
      <c r="B32" s="18" t="s">
        <v>98</v>
      </c>
      <c r="C32" s="42" t="s">
        <v>14</v>
      </c>
    </row>
    <row r="33" spans="1:5" ht="45" x14ac:dyDescent="0.25">
      <c r="A33" s="17">
        <f>A32+1</f>
        <v>75</v>
      </c>
      <c r="B33" s="18" t="s">
        <v>99</v>
      </c>
      <c r="C33" s="43" t="s">
        <v>14</v>
      </c>
    </row>
    <row r="34" spans="1:5" ht="60" x14ac:dyDescent="0.25">
      <c r="A34" s="17">
        <f>A33+1</f>
        <v>76</v>
      </c>
      <c r="B34" s="18" t="s">
        <v>100</v>
      </c>
      <c r="C34" s="43"/>
    </row>
    <row r="35" spans="1:5" ht="45" x14ac:dyDescent="0.25">
      <c r="A35" s="17">
        <f>A34+1</f>
        <v>77</v>
      </c>
      <c r="B35" s="18" t="s">
        <v>101</v>
      </c>
      <c r="C35" s="43" t="s">
        <v>14</v>
      </c>
    </row>
    <row r="36" spans="1:5" x14ac:dyDescent="0.25"/>
    <row r="37" spans="1:5" x14ac:dyDescent="0.25">
      <c r="A37" s="36" t="s">
        <v>8</v>
      </c>
      <c r="B37" s="37" t="s">
        <v>102</v>
      </c>
      <c r="C37" s="37" t="s">
        <v>103</v>
      </c>
      <c r="D37" s="37" t="s">
        <v>104</v>
      </c>
      <c r="E37" s="37" t="s">
        <v>105</v>
      </c>
    </row>
    <row r="38" spans="1:5" ht="15" customHeight="1" x14ac:dyDescent="0.25">
      <c r="A38" s="82">
        <f>A35+1</f>
        <v>78</v>
      </c>
      <c r="B38" s="83" t="s">
        <v>106</v>
      </c>
      <c r="C38" s="51"/>
      <c r="D38" s="51"/>
      <c r="E38" s="51" t="s">
        <v>14</v>
      </c>
    </row>
    <row r="39" spans="1:5" x14ac:dyDescent="0.25">
      <c r="A39" s="82"/>
      <c r="B39" s="83"/>
      <c r="C39" s="51"/>
      <c r="D39" s="51"/>
      <c r="E39" s="51" t="s">
        <v>14</v>
      </c>
    </row>
    <row r="40" spans="1:5" x14ac:dyDescent="0.25">
      <c r="A40" s="82"/>
      <c r="B40" s="83"/>
      <c r="C40" s="51"/>
      <c r="D40" s="51"/>
      <c r="E40" s="51" t="s">
        <v>14</v>
      </c>
    </row>
    <row r="41" spans="1:5" x14ac:dyDescent="0.25">
      <c r="A41" s="82"/>
      <c r="B41" s="83"/>
      <c r="C41" s="51"/>
      <c r="D41" s="51"/>
      <c r="E41" s="51" t="s">
        <v>14</v>
      </c>
    </row>
    <row r="42" spans="1:5" x14ac:dyDescent="0.25">
      <c r="A42" s="82"/>
      <c r="B42" s="83"/>
      <c r="C42" s="51"/>
      <c r="D42" s="51"/>
      <c r="E42" s="51" t="s">
        <v>14</v>
      </c>
    </row>
    <row r="43" spans="1:5" x14ac:dyDescent="0.25">
      <c r="A43" s="82"/>
      <c r="B43" s="83"/>
      <c r="C43" s="51"/>
      <c r="D43" s="51"/>
      <c r="E43" s="51" t="s">
        <v>14</v>
      </c>
    </row>
    <row r="44" spans="1:5" x14ac:dyDescent="0.25">
      <c r="A44" s="82"/>
      <c r="B44" s="83"/>
      <c r="C44" s="51"/>
      <c r="D44" s="51"/>
      <c r="E44" s="51" t="s">
        <v>14</v>
      </c>
    </row>
    <row r="45" spans="1:5" x14ac:dyDescent="0.25">
      <c r="A45" s="82"/>
      <c r="B45" s="83"/>
      <c r="C45" s="51"/>
      <c r="D45" s="51"/>
      <c r="E45" s="51" t="s">
        <v>14</v>
      </c>
    </row>
    <row r="46" spans="1:5" x14ac:dyDescent="0.25">
      <c r="A46" s="82"/>
      <c r="B46" s="83"/>
      <c r="C46" s="51"/>
      <c r="D46" s="51"/>
      <c r="E46" s="51" t="s">
        <v>14</v>
      </c>
    </row>
    <row r="47" spans="1:5" x14ac:dyDescent="0.25">
      <c r="A47" s="82"/>
      <c r="B47" s="83"/>
      <c r="C47" s="51"/>
      <c r="D47" s="51"/>
      <c r="E47" s="51" t="s">
        <v>14</v>
      </c>
    </row>
    <row r="48" spans="1:5" x14ac:dyDescent="0.25">
      <c r="A48" s="82"/>
      <c r="B48" s="83"/>
      <c r="C48" s="51"/>
      <c r="D48" s="51"/>
      <c r="E48" s="51" t="s">
        <v>14</v>
      </c>
    </row>
    <row r="49" spans="1:5" x14ac:dyDescent="0.25">
      <c r="A49" s="82"/>
      <c r="B49" s="83"/>
      <c r="C49" s="51"/>
      <c r="D49" s="51"/>
      <c r="E49" s="51" t="s">
        <v>14</v>
      </c>
    </row>
    <row r="50" spans="1:5" x14ac:dyDescent="0.25">
      <c r="A50" s="82"/>
      <c r="B50" s="83"/>
      <c r="C50" s="51"/>
      <c r="D50" s="51"/>
      <c r="E50" s="51" t="s">
        <v>14</v>
      </c>
    </row>
    <row r="51" spans="1:5" x14ac:dyDescent="0.25">
      <c r="A51" s="82"/>
      <c r="B51" s="83"/>
      <c r="C51" s="51"/>
      <c r="D51" s="51"/>
      <c r="E51" s="51" t="s">
        <v>14</v>
      </c>
    </row>
    <row r="52" spans="1:5" x14ac:dyDescent="0.25">
      <c r="A52" s="82"/>
      <c r="B52" s="83"/>
      <c r="C52" s="51"/>
      <c r="D52" s="51"/>
      <c r="E52" s="51" t="s">
        <v>14</v>
      </c>
    </row>
    <row r="53" spans="1:5" x14ac:dyDescent="0.25">
      <c r="A53" s="82"/>
      <c r="B53" s="83"/>
      <c r="C53" s="51"/>
      <c r="D53" s="51"/>
      <c r="E53" s="51" t="s">
        <v>14</v>
      </c>
    </row>
    <row r="54" spans="1:5" x14ac:dyDescent="0.25">
      <c r="A54" s="82"/>
      <c r="B54" s="83"/>
      <c r="C54" s="51"/>
      <c r="D54" s="51"/>
      <c r="E54" s="51" t="s">
        <v>14</v>
      </c>
    </row>
    <row r="55" spans="1:5" x14ac:dyDescent="0.25">
      <c r="A55" s="82"/>
      <c r="B55" s="83"/>
      <c r="C55" s="51"/>
      <c r="D55" s="51"/>
      <c r="E55" s="51" t="s">
        <v>14</v>
      </c>
    </row>
    <row r="56" spans="1:5" x14ac:dyDescent="0.25">
      <c r="A56" s="82"/>
      <c r="B56" s="83"/>
      <c r="C56" s="51"/>
      <c r="D56" s="51"/>
      <c r="E56" s="51" t="s">
        <v>14</v>
      </c>
    </row>
    <row r="57" spans="1:5" x14ac:dyDescent="0.25">
      <c r="A57" s="82"/>
      <c r="B57" s="83"/>
      <c r="C57" s="51"/>
      <c r="D57" s="51"/>
      <c r="E57" s="51" t="s">
        <v>14</v>
      </c>
    </row>
    <row r="58" spans="1:5" x14ac:dyDescent="0.25">
      <c r="A58" s="82"/>
      <c r="B58" s="83"/>
      <c r="C58" s="51"/>
      <c r="D58" s="51"/>
      <c r="E58" s="51" t="s">
        <v>14</v>
      </c>
    </row>
    <row r="59" spans="1:5" x14ac:dyDescent="0.25">
      <c r="A59" s="82"/>
      <c r="B59" s="83"/>
      <c r="C59" s="51"/>
      <c r="D59" s="51"/>
      <c r="E59" s="51" t="s">
        <v>14</v>
      </c>
    </row>
    <row r="60" spans="1:5" x14ac:dyDescent="0.25">
      <c r="A60" s="82"/>
      <c r="B60" s="83"/>
      <c r="C60" s="51"/>
      <c r="D60" s="51"/>
      <c r="E60" s="51" t="s">
        <v>14</v>
      </c>
    </row>
    <row r="61" spans="1:5" x14ac:dyDescent="0.25"/>
    <row r="62" spans="1:5" x14ac:dyDescent="0.25">
      <c r="A62" s="15" t="s">
        <v>8</v>
      </c>
      <c r="B62" s="16" t="s">
        <v>107</v>
      </c>
      <c r="C62" s="15"/>
    </row>
    <row r="63" spans="1:5" ht="30" x14ac:dyDescent="0.25">
      <c r="A63" s="17">
        <f>A38+1</f>
        <v>79</v>
      </c>
      <c r="B63" s="22" t="s">
        <v>108</v>
      </c>
      <c r="C63" s="42" t="s">
        <v>14</v>
      </c>
    </row>
    <row r="64" spans="1:5" ht="45" customHeight="1" x14ac:dyDescent="0.25">
      <c r="A64" s="17">
        <f t="shared" ref="A64:A71" si="2">A63+1</f>
        <v>80</v>
      </c>
      <c r="B64" s="22" t="s">
        <v>109</v>
      </c>
      <c r="C64" s="43"/>
    </row>
    <row r="65" spans="1:3" ht="45" x14ac:dyDescent="0.25">
      <c r="A65" s="17">
        <f t="shared" si="2"/>
        <v>81</v>
      </c>
      <c r="B65" s="22" t="s">
        <v>110</v>
      </c>
      <c r="C65" s="43" t="s">
        <v>14</v>
      </c>
    </row>
    <row r="66" spans="1:3" ht="60" x14ac:dyDescent="0.25">
      <c r="A66" s="17">
        <f t="shared" si="2"/>
        <v>82</v>
      </c>
      <c r="B66" s="22" t="s">
        <v>111</v>
      </c>
      <c r="C66" s="43"/>
    </row>
    <row r="67" spans="1:3" ht="45" x14ac:dyDescent="0.25">
      <c r="A67" s="17">
        <f t="shared" si="2"/>
        <v>83</v>
      </c>
      <c r="B67" s="22" t="s">
        <v>112</v>
      </c>
      <c r="C67" s="43" t="s">
        <v>14</v>
      </c>
    </row>
    <row r="68" spans="1:3" ht="60" x14ac:dyDescent="0.25">
      <c r="A68" s="17">
        <f t="shared" si="2"/>
        <v>84</v>
      </c>
      <c r="B68" s="22" t="s">
        <v>113</v>
      </c>
      <c r="C68" s="43"/>
    </row>
    <row r="69" spans="1:3" ht="45" x14ac:dyDescent="0.25">
      <c r="A69" s="17">
        <f t="shared" si="2"/>
        <v>85</v>
      </c>
      <c r="B69" s="22" t="s">
        <v>114</v>
      </c>
      <c r="C69" s="43" t="s">
        <v>14</v>
      </c>
    </row>
    <row r="70" spans="1:3" ht="60" x14ac:dyDescent="0.25">
      <c r="A70" s="17">
        <f t="shared" si="2"/>
        <v>86</v>
      </c>
      <c r="B70" s="22" t="s">
        <v>115</v>
      </c>
      <c r="C70" s="43"/>
    </row>
    <row r="71" spans="1:3" ht="45" x14ac:dyDescent="0.25">
      <c r="A71" s="17">
        <f t="shared" si="2"/>
        <v>87</v>
      </c>
      <c r="B71" s="22" t="s">
        <v>116</v>
      </c>
      <c r="C71" s="43" t="s">
        <v>14</v>
      </c>
    </row>
    <row r="72" spans="1:3" x14ac:dyDescent="0.25"/>
    <row r="73" spans="1:3" x14ac:dyDescent="0.25">
      <c r="A73" s="15" t="s">
        <v>8</v>
      </c>
      <c r="B73" s="15" t="s">
        <v>117</v>
      </c>
      <c r="C73" s="15"/>
    </row>
    <row r="74" spans="1:3" ht="30.75" customHeight="1" x14ac:dyDescent="0.25">
      <c r="A74" s="17">
        <f>A71+1</f>
        <v>88</v>
      </c>
      <c r="B74" s="18" t="s">
        <v>118</v>
      </c>
      <c r="C74" s="42" t="s">
        <v>14</v>
      </c>
    </row>
    <row r="75" spans="1:3" ht="45" x14ac:dyDescent="0.25">
      <c r="A75" s="17">
        <f t="shared" ref="A75:A90" si="3">A74+1</f>
        <v>89</v>
      </c>
      <c r="B75" s="18" t="s">
        <v>119</v>
      </c>
      <c r="C75" s="43" t="s">
        <v>14</v>
      </c>
    </row>
    <row r="76" spans="1:3" ht="45" x14ac:dyDescent="0.25">
      <c r="A76" s="17">
        <f t="shared" si="3"/>
        <v>90</v>
      </c>
      <c r="B76" s="18" t="s">
        <v>120</v>
      </c>
      <c r="C76" s="43"/>
    </row>
    <row r="77" spans="1:3" ht="75" x14ac:dyDescent="0.25">
      <c r="A77" s="17">
        <f t="shared" si="3"/>
        <v>91</v>
      </c>
      <c r="B77" s="18" t="s">
        <v>121</v>
      </c>
      <c r="C77" s="43" t="s">
        <v>14</v>
      </c>
    </row>
    <row r="78" spans="1:3" ht="30" x14ac:dyDescent="0.25">
      <c r="A78" s="17">
        <f t="shared" si="3"/>
        <v>92</v>
      </c>
      <c r="B78" s="18" t="s">
        <v>122</v>
      </c>
      <c r="C78" s="43" t="s">
        <v>14</v>
      </c>
    </row>
    <row r="79" spans="1:3" ht="45" customHeight="1" x14ac:dyDescent="0.25">
      <c r="A79" s="17">
        <f t="shared" si="3"/>
        <v>93</v>
      </c>
      <c r="B79" s="18" t="s">
        <v>123</v>
      </c>
      <c r="C79" s="43" t="s">
        <v>14</v>
      </c>
    </row>
    <row r="80" spans="1:3" ht="45" x14ac:dyDescent="0.25">
      <c r="A80" s="17">
        <f t="shared" si="3"/>
        <v>94</v>
      </c>
      <c r="B80" s="18" t="s">
        <v>124</v>
      </c>
      <c r="C80" s="43"/>
    </row>
    <row r="81" spans="1:3" ht="74.25" customHeight="1" x14ac:dyDescent="0.25">
      <c r="A81" s="17">
        <f t="shared" si="3"/>
        <v>95</v>
      </c>
      <c r="B81" s="18" t="s">
        <v>125</v>
      </c>
      <c r="C81" s="43" t="s">
        <v>14</v>
      </c>
    </row>
    <row r="82" spans="1:3" ht="45" x14ac:dyDescent="0.25">
      <c r="A82" s="17">
        <f t="shared" si="3"/>
        <v>96</v>
      </c>
      <c r="B82" s="18" t="s">
        <v>126</v>
      </c>
      <c r="C82" s="43" t="s">
        <v>14</v>
      </c>
    </row>
    <row r="83" spans="1:3" ht="45" x14ac:dyDescent="0.25">
      <c r="A83" s="17">
        <f t="shared" si="3"/>
        <v>97</v>
      </c>
      <c r="B83" s="18" t="s">
        <v>127</v>
      </c>
      <c r="C83" s="43" t="s">
        <v>14</v>
      </c>
    </row>
    <row r="84" spans="1:3" ht="45" x14ac:dyDescent="0.25">
      <c r="A84" s="17">
        <f t="shared" si="3"/>
        <v>98</v>
      </c>
      <c r="B84" s="18" t="s">
        <v>128</v>
      </c>
      <c r="C84" s="43"/>
    </row>
    <row r="85" spans="1:3" ht="74.25" customHeight="1" x14ac:dyDescent="0.25">
      <c r="A85" s="17">
        <f t="shared" si="3"/>
        <v>99</v>
      </c>
      <c r="B85" s="18" t="s">
        <v>129</v>
      </c>
      <c r="C85" s="43" t="s">
        <v>14</v>
      </c>
    </row>
    <row r="86" spans="1:3" ht="45" x14ac:dyDescent="0.25">
      <c r="A86" s="17">
        <f t="shared" si="3"/>
        <v>100</v>
      </c>
      <c r="B86" s="18" t="s">
        <v>130</v>
      </c>
      <c r="C86" s="43" t="s">
        <v>14</v>
      </c>
    </row>
    <row r="87" spans="1:3" ht="45" x14ac:dyDescent="0.25">
      <c r="A87" s="17">
        <f t="shared" si="3"/>
        <v>101</v>
      </c>
      <c r="B87" s="18" t="s">
        <v>131</v>
      </c>
      <c r="C87" s="43" t="s">
        <v>14</v>
      </c>
    </row>
    <row r="88" spans="1:3" ht="45" x14ac:dyDescent="0.25">
      <c r="A88" s="17">
        <f t="shared" si="3"/>
        <v>102</v>
      </c>
      <c r="B88" s="18" t="s">
        <v>132</v>
      </c>
      <c r="C88" s="43"/>
    </row>
    <row r="89" spans="1:3" ht="74.25" customHeight="1" x14ac:dyDescent="0.25">
      <c r="A89" s="17">
        <f t="shared" si="3"/>
        <v>103</v>
      </c>
      <c r="B89" s="18" t="s">
        <v>133</v>
      </c>
      <c r="C89" s="43" t="s">
        <v>14</v>
      </c>
    </row>
    <row r="90" spans="1:3" ht="45" x14ac:dyDescent="0.25">
      <c r="A90" s="17">
        <f t="shared" si="3"/>
        <v>104</v>
      </c>
      <c r="B90" s="18" t="s">
        <v>134</v>
      </c>
      <c r="C90" s="43" t="s">
        <v>14</v>
      </c>
    </row>
    <row r="91" spans="1:3" x14ac:dyDescent="0.25"/>
    <row r="92" spans="1:3" x14ac:dyDescent="0.25">
      <c r="A92" s="15" t="s">
        <v>8</v>
      </c>
      <c r="B92" s="15" t="s">
        <v>135</v>
      </c>
      <c r="C92" s="15"/>
    </row>
    <row r="93" spans="1:3" ht="30" x14ac:dyDescent="0.25">
      <c r="A93" s="17">
        <f>A90+1</f>
        <v>105</v>
      </c>
      <c r="B93" s="22" t="s">
        <v>136</v>
      </c>
      <c r="C93" s="42" t="s">
        <v>14</v>
      </c>
    </row>
    <row r="94" spans="1:3" ht="45" x14ac:dyDescent="0.25">
      <c r="A94" s="17">
        <f>A93+1</f>
        <v>106</v>
      </c>
      <c r="B94" s="22" t="s">
        <v>137</v>
      </c>
      <c r="C94" s="40"/>
    </row>
    <row r="95" spans="1:3" ht="45" x14ac:dyDescent="0.25">
      <c r="A95" s="17">
        <f t="shared" ref="A95" si="4">A94+1</f>
        <v>107</v>
      </c>
      <c r="B95" s="22" t="s">
        <v>138</v>
      </c>
      <c r="C95" s="40"/>
    </row>
    <row r="96" spans="1:3" x14ac:dyDescent="0.25"/>
  </sheetData>
  <sheetProtection algorithmName="SHA-512" hashValue="biN7ddHEM7wf/15neIQYX4h1w0eKM2f0h5rdz0RKt+Z1c/MbsKn1y6IXHNVCqI63mFuzzzlaC5YGRDxMygErZg==" saltValue="OzWbuuIteCqV4SQ6Dz9PjQ==" spinCount="100000" sheet="1" objects="1" scenarios="1" formatRows="0"/>
  <mergeCells count="3">
    <mergeCell ref="A38:A60"/>
    <mergeCell ref="B38:B60"/>
    <mergeCell ref="A6:D6"/>
  </mergeCells>
  <conditionalFormatting sqref="C17">
    <cfRule type="expression" dxfId="145" priority="39">
      <formula>$C$17=""</formula>
    </cfRule>
  </conditionalFormatting>
  <conditionalFormatting sqref="C18">
    <cfRule type="expression" dxfId="144" priority="38">
      <formula>$C$18=""</formula>
    </cfRule>
  </conditionalFormatting>
  <conditionalFormatting sqref="C19">
    <cfRule type="expression" dxfId="143" priority="37">
      <formula>$C$19=""</formula>
    </cfRule>
  </conditionalFormatting>
  <conditionalFormatting sqref="C20">
    <cfRule type="expression" dxfId="142" priority="34">
      <formula>LEN($C$19)=3</formula>
    </cfRule>
  </conditionalFormatting>
  <conditionalFormatting sqref="C25">
    <cfRule type="expression" dxfId="141" priority="32">
      <formula>$C$25=""</formula>
    </cfRule>
  </conditionalFormatting>
  <conditionalFormatting sqref="C26:C28">
    <cfRule type="expression" dxfId="140" priority="11">
      <formula>$C$25="Yes"</formula>
    </cfRule>
  </conditionalFormatting>
  <conditionalFormatting sqref="C29">
    <cfRule type="expression" dxfId="139" priority="30">
      <formula>$C$28="Yes"</formula>
    </cfRule>
  </conditionalFormatting>
  <conditionalFormatting sqref="C32">
    <cfRule type="expression" dxfId="138" priority="6">
      <formula>$C$32=""</formula>
    </cfRule>
  </conditionalFormatting>
  <conditionalFormatting sqref="C33">
    <cfRule type="expression" dxfId="137" priority="5">
      <formula>$C$32="Yes"</formula>
    </cfRule>
  </conditionalFormatting>
  <conditionalFormatting sqref="C34">
    <cfRule type="expression" dxfId="136" priority="4">
      <formula>OR($C$33="Yes - Survey Permit",$C$33="Yes - Priority Permit")</formula>
    </cfRule>
  </conditionalFormatting>
  <conditionalFormatting sqref="C35">
    <cfRule type="expression" dxfId="135" priority="3">
      <formula>$C$32="Yes"</formula>
    </cfRule>
  </conditionalFormatting>
  <conditionalFormatting sqref="C63">
    <cfRule type="expression" dxfId="134" priority="29">
      <formula>$C$63=""</formula>
    </cfRule>
  </conditionalFormatting>
  <conditionalFormatting sqref="C64:C71">
    <cfRule type="expression" dxfId="133" priority="23">
      <formula>$C$63="Yes"</formula>
    </cfRule>
  </conditionalFormatting>
  <conditionalFormatting sqref="C65">
    <cfRule type="expression" dxfId="132" priority="22">
      <formula>AND($C$63="Yes",$C$65="")</formula>
    </cfRule>
  </conditionalFormatting>
  <conditionalFormatting sqref="C74">
    <cfRule type="expression" dxfId="131" priority="18">
      <formula>$C$74=""</formula>
    </cfRule>
  </conditionalFormatting>
  <conditionalFormatting sqref="C75 C77:C78">
    <cfRule type="expression" dxfId="130" priority="14">
      <formula>AND($C$74="Yes",C75="")</formula>
    </cfRule>
  </conditionalFormatting>
  <conditionalFormatting sqref="C75 C77:C79 C81:C83 C85:C87 C89:C90">
    <cfRule type="expression" dxfId="129" priority="21">
      <formula>$C$74="Yes"</formula>
    </cfRule>
  </conditionalFormatting>
  <conditionalFormatting sqref="C76">
    <cfRule type="expression" dxfId="128" priority="19">
      <formula>$C$75="Other"</formula>
    </cfRule>
  </conditionalFormatting>
  <conditionalFormatting sqref="C80">
    <cfRule type="expression" dxfId="127" priority="20">
      <formula>$C$79="Other"</formula>
    </cfRule>
  </conditionalFormatting>
  <conditionalFormatting sqref="C84">
    <cfRule type="expression" dxfId="126" priority="2">
      <formula>$C$83="Other"</formula>
    </cfRule>
  </conditionalFormatting>
  <conditionalFormatting sqref="C88">
    <cfRule type="expression" dxfId="125" priority="1">
      <formula>$C$87="Other"</formula>
    </cfRule>
  </conditionalFormatting>
  <conditionalFormatting sqref="C93">
    <cfRule type="expression" dxfId="124" priority="12">
      <formula>$C$93=""</formula>
    </cfRule>
  </conditionalFormatting>
  <conditionalFormatting sqref="C94:C95">
    <cfRule type="expression" dxfId="123" priority="13">
      <formula>$C$93="Yes"</formula>
    </cfRule>
  </conditionalFormatting>
  <conditionalFormatting sqref="E38:E60">
    <cfRule type="expression" dxfId="122" priority="8">
      <formula>AND(C38&lt;&gt;"",E38="")</formula>
    </cfRule>
  </conditionalFormatting>
  <dataValidations count="7">
    <dataValidation type="decimal" allowBlank="1" showInputMessage="1" showErrorMessage="1" error="GPS coordinate should be between -74.000000 and -96.00000" sqref="C22" xr:uid="{6F996892-AF25-4A5E-8F16-3FDCC40666B4}">
      <formula1>-96</formula1>
      <formula2>-74</formula2>
    </dataValidation>
    <dataValidation type="decimal" allowBlank="1" showInputMessage="1" showErrorMessage="1" error="GPS coordinate should be between 41.000000 and 57.000000" sqref="C21" xr:uid="{CE80BAFA-950C-408B-A34A-FC2A1B7E55C3}">
      <formula1>41</formula1>
      <formula2>57</formula2>
    </dataValidation>
    <dataValidation type="list" allowBlank="1" showInputMessage="1" showErrorMessage="1" sqref="C25 C63 C74 C93 C32" xr:uid="{08AA5791-9EF9-4ED3-9EB5-A5D55E6831DB}">
      <formula1>"&lt;select one&gt;, Yes, No"</formula1>
    </dataValidation>
    <dataValidation type="list" allowBlank="1" showInputMessage="1" showErrorMessage="1" sqref="C28 C77 C81 C35 C85 C89" xr:uid="{D51E2740-F016-49C0-8FF3-4EC2C7097CA2}">
      <formula1>"&lt;select one&gt;,Yes,No"</formula1>
    </dataValidation>
    <dataValidation type="list" allowBlank="1" showInputMessage="1" showErrorMessage="1" sqref="C65 C67 C69 C71" xr:uid="{C66EE1CE-41C2-46E1-BB74-0A924206CB43}">
      <formula1>"&lt;select one&gt;, Indigenous Resolution in Support of Proposal Submission, Indigenous Support Confirmation Letter"</formula1>
    </dataValidation>
    <dataValidation type="list" allowBlank="1" showInputMessage="1" showErrorMessage="1" sqref="C78 C90 C82 C86" xr:uid="{C1D8ECDA-5170-4991-BF9F-79BE532C7F92}">
      <formula1>"&lt;select one&gt;, Muncipal Resolution in Support of Proposal Submission, Blanket Municipal Support Resolution together with a Blanket MS Confirmation Letter"</formula1>
    </dataValidation>
    <dataValidation type="list" allowBlank="1" showInputMessage="1" showErrorMessage="1" sqref="C33" xr:uid="{87976B5B-8837-4415-BD95-DA9BFA9C395D}">
      <formula1>"&lt;select one&gt;,Yes - Survey Permit, Yes - Priority Permit,No"</formula1>
    </dataValidation>
  </dataValidation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9A6F771B-699E-49B6-8EDF-F5BAD07900E2}">
          <x14:formula1>
            <xm:f>'Workbook Lists'!$N$2:$N$52</xm:f>
          </x14:formula1>
          <xm:sqref>C19</xm:sqref>
        </x14:dataValidation>
        <x14:dataValidation type="list" allowBlank="1" showInputMessage="1" showErrorMessage="1" xr:uid="{DD85219A-21C9-44BE-AB80-AC11FC5C39FB}">
          <x14:formula1>
            <xm:f>'Workbook Lists'!$M$2:$M$52</xm:f>
          </x14:formula1>
          <xm:sqref>C18</xm:sqref>
        </x14:dataValidation>
        <x14:dataValidation type="list" allowBlank="1" showInputMessage="1" showErrorMessage="1" xr:uid="{77A6FC0F-4A63-4299-8FA2-B4F536B39346}">
          <x14:formula1>
            <xm:f>'Workbook Lists'!$L$2:$L$52</xm:f>
          </x14:formula1>
          <xm:sqref>C17</xm:sqref>
        </x14:dataValidation>
        <x14:dataValidation type="list" allowBlank="1" showInputMessage="1" showErrorMessage="1" xr:uid="{F45DA716-DD01-4F86-B0BC-F0B1D5A8F976}">
          <x14:formula1>
            <xm:f>'Workbook Lists'!$A$2:$A$447</xm:f>
          </x14:formula1>
          <xm:sqref>C79 C75 C83 C87</xm:sqref>
        </x14:dataValidation>
        <x14:dataValidation type="list" allowBlank="1" showInputMessage="1" showErrorMessage="1" xr:uid="{F6A5BB0D-DE9A-414B-86B8-E6C35AC2F596}">
          <x14:formula1>
            <xm:f>'Workbook Lists'!$O$2:$O$6</xm:f>
          </x14:formula1>
          <xm:sqref>E38:E60</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A90E01-AF8C-4C1D-9F89-6C6E14C569D6}">
  <dimension ref="A1:E135"/>
  <sheetViews>
    <sheetView showGridLines="0" zoomScale="110" zoomScaleNormal="110" workbookViewId="0">
      <selection activeCell="C18" sqref="C18"/>
    </sheetView>
  </sheetViews>
  <sheetFormatPr defaultColWidth="0" defaultRowHeight="15" zeroHeight="1" x14ac:dyDescent="0.25"/>
  <cols>
    <col min="1" max="1" width="5.7109375" customWidth="1"/>
    <col min="2" max="2" width="55.7109375" customWidth="1"/>
    <col min="3" max="5" width="35.7109375" customWidth="1"/>
    <col min="6" max="16384" width="9.140625" hidden="1"/>
  </cols>
  <sheetData>
    <row r="1" spans="1:5" x14ac:dyDescent="0.25">
      <c r="B1" s="7"/>
      <c r="E1" s="77" t="str">
        <f>'Proponent Information'!C1</f>
        <v>LLT(e)PF-PW100(v2)</v>
      </c>
    </row>
    <row r="2" spans="1:5" ht="21" x14ac:dyDescent="0.35">
      <c r="A2" s="8" t="str">
        <f>'Proponent Information'!A2</f>
        <v>LLT(e) RFP Proposal Workbook</v>
      </c>
      <c r="B2" s="9"/>
      <c r="C2" s="3"/>
      <c r="D2" s="3"/>
      <c r="E2" s="3"/>
    </row>
    <row r="3" spans="1:5" x14ac:dyDescent="0.25">
      <c r="A3" s="10"/>
      <c r="B3" s="9"/>
      <c r="C3" s="3"/>
      <c r="D3" s="3"/>
      <c r="E3" s="3"/>
    </row>
    <row r="4" spans="1:5" x14ac:dyDescent="0.25">
      <c r="A4" s="11" t="s">
        <v>139</v>
      </c>
      <c r="B4" s="7"/>
    </row>
    <row r="5" spans="1:5" x14ac:dyDescent="0.25">
      <c r="A5" s="12" t="s">
        <v>2</v>
      </c>
      <c r="B5" s="13"/>
      <c r="C5" s="14"/>
    </row>
    <row r="6" spans="1:5" ht="27" customHeight="1" x14ac:dyDescent="0.25">
      <c r="A6" s="81" t="s">
        <v>3</v>
      </c>
      <c r="B6" s="81"/>
      <c r="C6" s="81"/>
      <c r="D6" s="81"/>
    </row>
    <row r="7" spans="1:5" x14ac:dyDescent="0.25">
      <c r="A7" s="12" t="s">
        <v>4</v>
      </c>
      <c r="B7" s="33"/>
      <c r="C7" s="12"/>
    </row>
    <row r="8" spans="1:5" x14ac:dyDescent="0.25">
      <c r="A8" s="12" t="s">
        <v>5</v>
      </c>
      <c r="B8" s="33"/>
      <c r="C8" s="12"/>
    </row>
    <row r="9" spans="1:5" x14ac:dyDescent="0.25">
      <c r="A9" s="12" t="s">
        <v>6</v>
      </c>
      <c r="B9" s="33"/>
      <c r="C9" s="12"/>
    </row>
    <row r="10" spans="1:5" x14ac:dyDescent="0.25">
      <c r="A10" s="12" t="s">
        <v>7</v>
      </c>
      <c r="B10" s="33"/>
      <c r="C10" s="12"/>
    </row>
    <row r="11" spans="1:5" x14ac:dyDescent="0.25">
      <c r="A11" s="14"/>
      <c r="B11" s="7"/>
    </row>
    <row r="12" spans="1:5" ht="15" customHeight="1" x14ac:dyDescent="0.25">
      <c r="A12" s="15" t="s">
        <v>8</v>
      </c>
      <c r="B12" s="16" t="s">
        <v>9</v>
      </c>
      <c r="C12" s="15"/>
    </row>
    <row r="13" spans="1:5" x14ac:dyDescent="0.25">
      <c r="A13" s="17">
        <v>1</v>
      </c>
      <c r="B13" s="18" t="str">
        <f>'Proponent Information'!$B$13</f>
        <v xml:space="preserve">LLT Energy Project Unique Project ID: </v>
      </c>
      <c r="C13" s="19" t="str">
        <f>IF('Proponent Information'!$C$13="","",'Proponent Information'!$C$13)</f>
        <v/>
      </c>
    </row>
    <row r="14" spans="1:5" x14ac:dyDescent="0.25">
      <c r="A14" s="12"/>
      <c r="B14" s="7"/>
    </row>
    <row r="15" spans="1:5" ht="15" customHeight="1" x14ac:dyDescent="0.25">
      <c r="A15" s="15" t="s">
        <v>8</v>
      </c>
      <c r="B15" s="15" t="s">
        <v>140</v>
      </c>
      <c r="C15" s="15"/>
    </row>
    <row r="16" spans="1:5" x14ac:dyDescent="0.25">
      <c r="A16" s="17">
        <f>MAX('Project Site Information'!A:A)+1</f>
        <v>108</v>
      </c>
      <c r="B16" s="18" t="s">
        <v>141</v>
      </c>
      <c r="C16" s="19" t="str">
        <f>'Project Information'!C17</f>
        <v>Hydroelectric waterpower</v>
      </c>
    </row>
    <row r="17" spans="1:5" ht="30" x14ac:dyDescent="0.25">
      <c r="A17" s="17">
        <f>A16+1</f>
        <v>109</v>
      </c>
      <c r="B17" s="18" t="str">
        <f>_xlfn.CONCAT("LLT Energy Project technology type (per item #",'Project Information'!A18," or #",'Project Information'!A19," as applicable):")</f>
        <v>LLT Energy Project technology type (per item #37 or #38 as applicable):</v>
      </c>
      <c r="C17" s="19" t="str">
        <f>IF(OR('Project Information'!C18="&lt;select one&gt;",'Project Information'!C18=""),"",IF('Project Information'!C18="other",'Project Information'!C19,'Project Information'!C18))</f>
        <v/>
      </c>
    </row>
    <row r="18" spans="1:5" ht="30" x14ac:dyDescent="0.25">
      <c r="A18" s="17">
        <f>A17+1</f>
        <v>110</v>
      </c>
      <c r="B18" s="18" t="s">
        <v>142</v>
      </c>
      <c r="C18" s="42" t="s">
        <v>14</v>
      </c>
    </row>
    <row r="19" spans="1:5" x14ac:dyDescent="0.25">
      <c r="A19" s="20"/>
      <c r="B19" s="21"/>
      <c r="C19" s="21"/>
    </row>
    <row r="20" spans="1:5" ht="15" customHeight="1" x14ac:dyDescent="0.25">
      <c r="A20" s="15" t="s">
        <v>8</v>
      </c>
      <c r="B20" s="15" t="s">
        <v>143</v>
      </c>
      <c r="C20" s="15" t="s">
        <v>144</v>
      </c>
      <c r="D20" s="15" t="s">
        <v>145</v>
      </c>
      <c r="E20" s="15" t="s">
        <v>146</v>
      </c>
    </row>
    <row r="21" spans="1:5" ht="30" x14ac:dyDescent="0.25">
      <c r="A21" s="17">
        <f>A18+1</f>
        <v>111</v>
      </c>
      <c r="B21" s="22" t="str">
        <f>_xlfn.CONCAT("Project Nameplate Capacity (MW) (Nameplate Capacity value as input in item #",'Project Information'!A20,", #",'Project Information'!A22," and #",'Project Information'!A23," as applicable):")</f>
        <v>Project Nameplate Capacity (MW) (Nameplate Capacity value as input in item #39, #41 and #42 as applicable):</v>
      </c>
      <c r="C21" s="2" t="str">
        <f>IF('Project Information'!C20="",_xlfn.CONCAT("Complete item #",'Project Information'!A20),'Project Information'!C20)</f>
        <v>Complete item #39</v>
      </c>
      <c r="D21" s="2" t="str">
        <f>IF(OR('Project Information'!C21="&lt;select one&gt;",'Project Information'!C21="No",'Project Information'!C21=""),"",IF('Project Information'!C22="",_xlfn.CONCAT("Complete item #",'Project Information'!A22),'Project Information'!C22))</f>
        <v/>
      </c>
      <c r="E21" s="2" t="str">
        <f>IF(OR('Project Information'!C21="&lt;select one&gt;",'Project Information'!C21="No",'Project Information'!C21="",'Project Information'!C21="Yes - 1 Proposal PQ Alternate"),"",IF('Project Information'!C23="",_xlfn.CONCAT("Complete item #",'Project Information'!A23),'Project Information'!C23))</f>
        <v/>
      </c>
    </row>
    <row r="22" spans="1:5" ht="30" x14ac:dyDescent="0.25">
      <c r="A22" s="17">
        <f>A21+1</f>
        <v>112</v>
      </c>
      <c r="B22" s="22" t="s">
        <v>147</v>
      </c>
      <c r="C22" s="45"/>
      <c r="D22" s="45"/>
      <c r="E22" s="45"/>
    </row>
    <row r="23" spans="1:5" x14ac:dyDescent="0.25"/>
    <row r="24" spans="1:5" ht="15" customHeight="1" x14ac:dyDescent="0.25">
      <c r="A24" s="15" t="s">
        <v>8</v>
      </c>
      <c r="B24" s="15" t="s">
        <v>148</v>
      </c>
      <c r="C24" s="15" t="s">
        <v>149</v>
      </c>
      <c r="D24" s="15" t="s">
        <v>145</v>
      </c>
      <c r="E24" s="15" t="s">
        <v>146</v>
      </c>
    </row>
    <row r="25" spans="1:5" x14ac:dyDescent="0.25">
      <c r="A25" s="17">
        <f>A22+1</f>
        <v>113</v>
      </c>
      <c r="B25" s="18" t="s">
        <v>150</v>
      </c>
      <c r="C25" s="46" t="s">
        <v>14</v>
      </c>
      <c r="D25" s="23" t="str">
        <f>IF(D$21="","",IF(OR($C25="&lt;select one&gt;",$C25=""),"",$C25))</f>
        <v/>
      </c>
      <c r="E25" s="23" t="str">
        <f t="shared" ref="D25:E33" si="0">IF(E$21="","",IF(OR($C25="&lt;select one&gt;",$C25=""),"",$C25))</f>
        <v/>
      </c>
    </row>
    <row r="26" spans="1:5" x14ac:dyDescent="0.25">
      <c r="A26" s="17">
        <f>A25+1</f>
        <v>114</v>
      </c>
      <c r="B26" s="18" t="s">
        <v>151</v>
      </c>
      <c r="C26" s="46"/>
      <c r="D26" s="23" t="str">
        <f>IF(D$21="","",IF($C26="","",$C26))</f>
        <v/>
      </c>
      <c r="E26" s="23" t="str">
        <f>IF(E$21="","",IF($C26="","",$C26))</f>
        <v/>
      </c>
    </row>
    <row r="27" spans="1:5" x14ac:dyDescent="0.25">
      <c r="A27" s="17">
        <f>A26+1</f>
        <v>115</v>
      </c>
      <c r="B27" s="18" t="s">
        <v>152</v>
      </c>
      <c r="C27" s="47" t="s">
        <v>14</v>
      </c>
      <c r="D27" s="23" t="str">
        <f t="shared" si="0"/>
        <v/>
      </c>
      <c r="E27" s="23" t="str">
        <f t="shared" si="0"/>
        <v/>
      </c>
    </row>
    <row r="28" spans="1:5" ht="31.5" customHeight="1" x14ac:dyDescent="0.25">
      <c r="A28" s="17">
        <f t="shared" ref="A28:A77" si="1">A27+1</f>
        <v>116</v>
      </c>
      <c r="B28" s="18" t="s">
        <v>153</v>
      </c>
      <c r="C28" s="47" t="s">
        <v>14</v>
      </c>
      <c r="D28" s="23" t="str">
        <f t="shared" si="0"/>
        <v/>
      </c>
      <c r="E28" s="23" t="str">
        <f t="shared" si="0"/>
        <v/>
      </c>
    </row>
    <row r="29" spans="1:5" x14ac:dyDescent="0.25">
      <c r="A29" s="17">
        <f t="shared" si="1"/>
        <v>117</v>
      </c>
      <c r="B29" s="18" t="s">
        <v>154</v>
      </c>
      <c r="C29" s="46"/>
      <c r="D29" s="23" t="str">
        <f t="shared" si="0"/>
        <v/>
      </c>
      <c r="E29" s="23" t="str">
        <f t="shared" si="0"/>
        <v/>
      </c>
    </row>
    <row r="30" spans="1:5" x14ac:dyDescent="0.25">
      <c r="A30" s="17">
        <f t="shared" si="1"/>
        <v>118</v>
      </c>
      <c r="B30" s="18" t="s">
        <v>155</v>
      </c>
      <c r="C30" s="46"/>
      <c r="D30" s="23" t="str">
        <f t="shared" si="0"/>
        <v/>
      </c>
      <c r="E30" s="23" t="str">
        <f t="shared" si="0"/>
        <v/>
      </c>
    </row>
    <row r="31" spans="1:5" ht="45" x14ac:dyDescent="0.25">
      <c r="A31" s="17">
        <f t="shared" si="1"/>
        <v>119</v>
      </c>
      <c r="B31" s="18" t="s">
        <v>156</v>
      </c>
      <c r="C31" s="47"/>
      <c r="D31" s="24" t="str">
        <f t="shared" si="0"/>
        <v/>
      </c>
      <c r="E31" s="24" t="str">
        <f t="shared" si="0"/>
        <v/>
      </c>
    </row>
    <row r="32" spans="1:5" ht="45" x14ac:dyDescent="0.25">
      <c r="A32" s="17">
        <f t="shared" si="1"/>
        <v>120</v>
      </c>
      <c r="B32" s="18" t="s">
        <v>157</v>
      </c>
      <c r="C32" s="47"/>
      <c r="D32" s="24" t="str">
        <f t="shared" si="0"/>
        <v/>
      </c>
      <c r="E32" s="24" t="str">
        <f t="shared" si="0"/>
        <v/>
      </c>
    </row>
    <row r="33" spans="1:5" ht="30" x14ac:dyDescent="0.25">
      <c r="A33" s="25">
        <f t="shared" si="1"/>
        <v>121</v>
      </c>
      <c r="B33" s="18" t="s">
        <v>158</v>
      </c>
      <c r="C33" s="47" t="s">
        <v>14</v>
      </c>
      <c r="D33" s="24" t="str">
        <f t="shared" si="0"/>
        <v/>
      </c>
      <c r="E33" s="24" t="str">
        <f t="shared" si="0"/>
        <v/>
      </c>
    </row>
    <row r="34" spans="1:5" ht="75" x14ac:dyDescent="0.25">
      <c r="A34" s="17">
        <f t="shared" si="1"/>
        <v>122</v>
      </c>
      <c r="B34" s="18" t="s">
        <v>159</v>
      </c>
      <c r="C34" s="46" t="s">
        <v>14</v>
      </c>
      <c r="D34" s="46" t="s">
        <v>14</v>
      </c>
      <c r="E34" s="46" t="s">
        <v>14</v>
      </c>
    </row>
    <row r="35" spans="1:5" ht="15" customHeight="1" x14ac:dyDescent="0.25">
      <c r="A35" s="26"/>
      <c r="B35" s="27" t="s">
        <v>160</v>
      </c>
      <c r="C35" s="79" t="s">
        <v>149</v>
      </c>
      <c r="D35" s="5" t="s">
        <v>161</v>
      </c>
      <c r="E35" s="5" t="s">
        <v>162</v>
      </c>
    </row>
    <row r="36" spans="1:5" ht="16.5" x14ac:dyDescent="0.25">
      <c r="A36" s="17">
        <f>A34+1</f>
        <v>123</v>
      </c>
      <c r="B36" s="18" t="s">
        <v>163</v>
      </c>
      <c r="C36" s="46"/>
      <c r="D36" s="46" t="s">
        <v>14</v>
      </c>
      <c r="E36" s="46" t="s">
        <v>14</v>
      </c>
    </row>
    <row r="37" spans="1:5" ht="45" x14ac:dyDescent="0.25">
      <c r="A37" s="17">
        <f t="shared" si="1"/>
        <v>124</v>
      </c>
      <c r="B37" s="18" t="s">
        <v>164</v>
      </c>
      <c r="C37" s="47"/>
      <c r="D37" s="48"/>
      <c r="E37" s="48"/>
    </row>
    <row r="38" spans="1:5" ht="48.75" customHeight="1" x14ac:dyDescent="0.25">
      <c r="A38" s="17">
        <f t="shared" si="1"/>
        <v>125</v>
      </c>
      <c r="B38" s="18" t="s">
        <v>165</v>
      </c>
      <c r="C38" s="47"/>
      <c r="D38" s="48"/>
      <c r="E38" s="48"/>
    </row>
    <row r="39" spans="1:5" ht="75" x14ac:dyDescent="0.25">
      <c r="A39" s="17">
        <f t="shared" si="1"/>
        <v>126</v>
      </c>
      <c r="B39" s="18" t="str">
        <f>_xlfn.CONCAT(_xlfn._LONGTEXT("Maximum connection capacity to be used by the LLT Energy Project at the 1st Circuit (MW) (value to 2 decimal places): &lt;the total maximum connection capacity allocated to all identified Circuits should exactly match the applicable Nameplate Capacity in ite","m #"),$A$21,"&gt;")</f>
        <v>Maximum connection capacity to be used by the LLT Energy Project at the 1st Circuit (MW) (value to 2 decimal places): &lt;the total maximum connection capacity allocated to all identified Circuits should exactly match the applicable Nameplate Capacity in item #111&gt;</v>
      </c>
      <c r="C39" s="49"/>
      <c r="D39" s="49"/>
      <c r="E39" s="49"/>
    </row>
    <row r="40" spans="1:5" ht="15" customHeight="1" x14ac:dyDescent="0.25">
      <c r="A40" s="26"/>
      <c r="B40" s="27" t="s">
        <v>166</v>
      </c>
      <c r="C40" s="79" t="s">
        <v>149</v>
      </c>
      <c r="D40" s="5" t="s">
        <v>161</v>
      </c>
      <c r="E40" s="5" t="s">
        <v>162</v>
      </c>
    </row>
    <row r="41" spans="1:5" ht="16.5" x14ac:dyDescent="0.25">
      <c r="A41" s="17">
        <f>A39+1</f>
        <v>127</v>
      </c>
      <c r="B41" s="18" t="s">
        <v>167</v>
      </c>
      <c r="C41" s="46"/>
      <c r="D41" s="46" t="s">
        <v>14</v>
      </c>
      <c r="E41" s="46" t="s">
        <v>14</v>
      </c>
    </row>
    <row r="42" spans="1:5" ht="60" x14ac:dyDescent="0.25">
      <c r="A42" s="17">
        <f t="shared" si="1"/>
        <v>128</v>
      </c>
      <c r="B42" s="18" t="s">
        <v>168</v>
      </c>
      <c r="C42" s="47"/>
      <c r="D42" s="48"/>
      <c r="E42" s="48"/>
    </row>
    <row r="43" spans="1:5" ht="47.25" customHeight="1" x14ac:dyDescent="0.25">
      <c r="A43" s="17">
        <f t="shared" si="1"/>
        <v>129</v>
      </c>
      <c r="B43" s="18" t="s">
        <v>169</v>
      </c>
      <c r="C43" s="47"/>
      <c r="D43" s="48"/>
      <c r="E43" s="48"/>
    </row>
    <row r="44" spans="1:5" ht="73.150000000000006" customHeight="1" x14ac:dyDescent="0.25">
      <c r="A44" s="17">
        <f t="shared" si="1"/>
        <v>130</v>
      </c>
      <c r="B44" s="18" t="str">
        <f>_xlfn.CONCAT(_xlfn._LONGTEXT("Maximum connection capacity to be used by the LLT Energy Project at the 2nd Circuit (MW) (value to 2 decimal places): &lt;the total maximum connection capacity allocated to all identified Circuits should exactly match the applicable Nameplate Capacity in ite","m #"),$A$21,"&gt;")</f>
        <v>Maximum connection capacity to be used by the LLT Energy Project at the 2nd Circuit (MW) (value to 2 decimal places): &lt;the total maximum connection capacity allocated to all identified Circuits should exactly match the applicable Nameplate Capacity in item #111&gt;</v>
      </c>
      <c r="C44" s="49"/>
      <c r="D44" s="49"/>
      <c r="E44" s="49"/>
    </row>
    <row r="45" spans="1:5" ht="15" customHeight="1" x14ac:dyDescent="0.25">
      <c r="A45" s="26"/>
      <c r="B45" s="27" t="s">
        <v>170</v>
      </c>
      <c r="C45" s="79" t="s">
        <v>149</v>
      </c>
      <c r="D45" s="5" t="s">
        <v>161</v>
      </c>
      <c r="E45" s="5" t="s">
        <v>162</v>
      </c>
    </row>
    <row r="46" spans="1:5" ht="16.5" x14ac:dyDescent="0.25">
      <c r="A46" s="17">
        <f>A44+1</f>
        <v>131</v>
      </c>
      <c r="B46" s="18" t="s">
        <v>171</v>
      </c>
      <c r="C46" s="46"/>
      <c r="D46" s="46" t="s">
        <v>14</v>
      </c>
      <c r="E46" s="46" t="s">
        <v>14</v>
      </c>
    </row>
    <row r="47" spans="1:5" ht="45" x14ac:dyDescent="0.25">
      <c r="A47" s="17">
        <f t="shared" si="1"/>
        <v>132</v>
      </c>
      <c r="B47" s="18" t="s">
        <v>172</v>
      </c>
      <c r="C47" s="47"/>
      <c r="D47" s="48"/>
      <c r="E47" s="48"/>
    </row>
    <row r="48" spans="1:5" ht="47.25" customHeight="1" x14ac:dyDescent="0.25">
      <c r="A48" s="17">
        <f t="shared" si="1"/>
        <v>133</v>
      </c>
      <c r="B48" s="18" t="s">
        <v>173</v>
      </c>
      <c r="C48" s="47"/>
      <c r="D48" s="48"/>
      <c r="E48" s="48"/>
    </row>
    <row r="49" spans="1:5" ht="75" x14ac:dyDescent="0.25">
      <c r="A49" s="17">
        <f t="shared" si="1"/>
        <v>134</v>
      </c>
      <c r="B49" s="18" t="str">
        <f>_xlfn.CONCAT(_xlfn._LONGTEXT("Maximum connection capacity to be used by the LLT Energy Project at the 3rd Circuit (MW) (value to 2 decimal places): &lt;the total maximum connection capacity allocated to all identified Circuits should exactly match the applicable Nameplate Capacity in ite","m #"),$A$21,"&gt;")</f>
        <v>Maximum connection capacity to be used by the LLT Energy Project at the 3rd Circuit (MW) (value to 2 decimal places): &lt;the total maximum connection capacity allocated to all identified Circuits should exactly match the applicable Nameplate Capacity in item #111&gt;</v>
      </c>
      <c r="C49" s="49"/>
      <c r="D49" s="49"/>
      <c r="E49" s="49"/>
    </row>
    <row r="50" spans="1:5" ht="15" customHeight="1" x14ac:dyDescent="0.25">
      <c r="A50" s="26"/>
      <c r="B50" s="27" t="s">
        <v>174</v>
      </c>
      <c r="C50" s="79" t="s">
        <v>149</v>
      </c>
      <c r="D50" s="5" t="s">
        <v>161</v>
      </c>
      <c r="E50" s="5" t="s">
        <v>162</v>
      </c>
    </row>
    <row r="51" spans="1:5" ht="16.5" x14ac:dyDescent="0.25">
      <c r="A51" s="17">
        <f>A49+1</f>
        <v>135</v>
      </c>
      <c r="B51" s="18" t="s">
        <v>175</v>
      </c>
      <c r="C51" s="46"/>
      <c r="D51" s="46" t="s">
        <v>14</v>
      </c>
      <c r="E51" s="46" t="s">
        <v>14</v>
      </c>
    </row>
    <row r="52" spans="1:5" ht="45" x14ac:dyDescent="0.25">
      <c r="A52" s="17">
        <f t="shared" si="1"/>
        <v>136</v>
      </c>
      <c r="B52" s="18" t="s">
        <v>176</v>
      </c>
      <c r="C52" s="47"/>
      <c r="D52" s="48"/>
      <c r="E52" s="48"/>
    </row>
    <row r="53" spans="1:5" ht="50.25" customHeight="1" x14ac:dyDescent="0.25">
      <c r="A53" s="17">
        <f t="shared" si="1"/>
        <v>137</v>
      </c>
      <c r="B53" s="18" t="s">
        <v>177</v>
      </c>
      <c r="C53" s="47"/>
      <c r="D53" s="48"/>
      <c r="E53" s="48"/>
    </row>
    <row r="54" spans="1:5" ht="75" x14ac:dyDescent="0.25">
      <c r="A54" s="17">
        <f t="shared" si="1"/>
        <v>138</v>
      </c>
      <c r="B54" s="18" t="str">
        <f>_xlfn.CONCAT(_xlfn._LONGTEXT("Maximum connection capacity to be used by the LLT Energy Project at the 4th Circuit (MW) (value to 2 decimal places): &lt;the total maximum connection capacity allocated to all identified Circuits should exactly match the applicable Nameplate Capacity in ite","m #"),$A$21,"&gt;")</f>
        <v>Maximum connection capacity to be used by the LLT Energy Project at the 4th Circuit (MW) (value to 2 decimal places): &lt;the total maximum connection capacity allocated to all identified Circuits should exactly match the applicable Nameplate Capacity in item #111&gt;</v>
      </c>
      <c r="C54" s="49"/>
      <c r="D54" s="49"/>
      <c r="E54" s="49"/>
    </row>
    <row r="55" spans="1:5" ht="30" x14ac:dyDescent="0.25">
      <c r="A55" s="28"/>
      <c r="B55" s="29" t="s">
        <v>178</v>
      </c>
      <c r="C55" s="30" t="s">
        <v>179</v>
      </c>
      <c r="D55" s="30" t="s">
        <v>145</v>
      </c>
      <c r="E55" s="30" t="s">
        <v>146</v>
      </c>
    </row>
    <row r="56" spans="1:5" ht="75" x14ac:dyDescent="0.25">
      <c r="A56" s="25">
        <f>A54+1</f>
        <v>139</v>
      </c>
      <c r="B56" s="18" t="str">
        <f>_xlfn.CONCAT("If the LLT Energy Project's Connection Point is comprised of one or multiple connections to Common Corridor Circuits, as indicated in item #",A33,", the Proponent is proposing an alternate allocation of Contract Capacity across the Common Corridor Circuits:")</f>
        <v>If the LLT Energy Project's Connection Point is comprised of one or multiple connections to Common Corridor Circuits, as indicated in item #121, the Proponent is proposing an alternate allocation of Contract Capacity across the Common Corridor Circuits:</v>
      </c>
      <c r="C56" s="47" t="s">
        <v>14</v>
      </c>
      <c r="D56" s="47" t="s">
        <v>14</v>
      </c>
      <c r="E56" s="47" t="s">
        <v>14</v>
      </c>
    </row>
    <row r="57" spans="1:5" ht="45" customHeight="1" x14ac:dyDescent="0.25">
      <c r="A57" s="25">
        <f t="shared" si="1"/>
        <v>140</v>
      </c>
      <c r="B57" s="18" t="s">
        <v>180</v>
      </c>
      <c r="C57" s="46" t="s">
        <v>14</v>
      </c>
      <c r="D57" s="46" t="s">
        <v>14</v>
      </c>
      <c r="E57" s="46" t="s">
        <v>14</v>
      </c>
    </row>
    <row r="58" spans="1:5" ht="15" customHeight="1" x14ac:dyDescent="0.25">
      <c r="A58" s="31"/>
      <c r="B58" s="32" t="s">
        <v>181</v>
      </c>
      <c r="C58" s="79" t="s">
        <v>149</v>
      </c>
      <c r="D58" s="5" t="s">
        <v>161</v>
      </c>
      <c r="E58" s="5" t="s">
        <v>162</v>
      </c>
    </row>
    <row r="59" spans="1:5" ht="16.5" x14ac:dyDescent="0.25">
      <c r="A59" s="25">
        <f>A57+1</f>
        <v>141</v>
      </c>
      <c r="B59" s="18" t="s">
        <v>163</v>
      </c>
      <c r="C59" s="46"/>
      <c r="D59" s="46" t="s">
        <v>14</v>
      </c>
      <c r="E59" s="46" t="s">
        <v>14</v>
      </c>
    </row>
    <row r="60" spans="1:5" ht="45" x14ac:dyDescent="0.25">
      <c r="A60" s="25">
        <f t="shared" si="1"/>
        <v>142</v>
      </c>
      <c r="B60" s="18" t="s">
        <v>164</v>
      </c>
      <c r="C60" s="47"/>
      <c r="D60" s="48"/>
      <c r="E60" s="48"/>
    </row>
    <row r="61" spans="1:5" ht="48.75" customHeight="1" x14ac:dyDescent="0.25">
      <c r="A61" s="25">
        <f t="shared" si="1"/>
        <v>143</v>
      </c>
      <c r="B61" s="18" t="s">
        <v>165</v>
      </c>
      <c r="C61" s="47"/>
      <c r="D61" s="48"/>
      <c r="E61" s="48"/>
    </row>
    <row r="62" spans="1:5" ht="75" x14ac:dyDescent="0.25">
      <c r="A62" s="25">
        <f t="shared" si="1"/>
        <v>144</v>
      </c>
      <c r="B62" s="18" t="str">
        <f>_xlfn.CONCAT(_xlfn._LONGTEXT("Maximum connection capacity to be used by the LLT Energy Project at the 1st Circuit (MW) (value to 2 decimal places): &lt;the total maximum connection capacity allocated to all identified Circuits should exactly match the applicable Nameplate Capacity in ite","m #"),$A$21,"&gt;")</f>
        <v>Maximum connection capacity to be used by the LLT Energy Project at the 1st Circuit (MW) (value to 2 decimal places): &lt;the total maximum connection capacity allocated to all identified Circuits should exactly match the applicable Nameplate Capacity in item #111&gt;</v>
      </c>
      <c r="C62" s="49"/>
      <c r="D62" s="49"/>
      <c r="E62" s="49"/>
    </row>
    <row r="63" spans="1:5" ht="15" customHeight="1" x14ac:dyDescent="0.25">
      <c r="A63" s="31"/>
      <c r="B63" s="32" t="s">
        <v>182</v>
      </c>
      <c r="C63" s="79" t="s">
        <v>149</v>
      </c>
      <c r="D63" s="5" t="s">
        <v>161</v>
      </c>
      <c r="E63" s="5" t="s">
        <v>162</v>
      </c>
    </row>
    <row r="64" spans="1:5" ht="16.5" x14ac:dyDescent="0.25">
      <c r="A64" s="25">
        <f>A62+1</f>
        <v>145</v>
      </c>
      <c r="B64" s="18" t="s">
        <v>167</v>
      </c>
      <c r="C64" s="46"/>
      <c r="D64" s="46" t="s">
        <v>14</v>
      </c>
      <c r="E64" s="46" t="s">
        <v>14</v>
      </c>
    </row>
    <row r="65" spans="1:5" ht="60" x14ac:dyDescent="0.25">
      <c r="A65" s="25">
        <f t="shared" si="1"/>
        <v>146</v>
      </c>
      <c r="B65" s="18" t="s">
        <v>168</v>
      </c>
      <c r="C65" s="47"/>
      <c r="D65" s="48"/>
      <c r="E65" s="48"/>
    </row>
    <row r="66" spans="1:5" ht="47.25" customHeight="1" x14ac:dyDescent="0.25">
      <c r="A66" s="25">
        <f t="shared" si="1"/>
        <v>147</v>
      </c>
      <c r="B66" s="18" t="s">
        <v>169</v>
      </c>
      <c r="C66" s="47"/>
      <c r="D66" s="48"/>
      <c r="E66" s="48"/>
    </row>
    <row r="67" spans="1:5" ht="75" x14ac:dyDescent="0.25">
      <c r="A67" s="25">
        <f t="shared" si="1"/>
        <v>148</v>
      </c>
      <c r="B67" s="18" t="str">
        <f>_xlfn.CONCAT(_xlfn._LONGTEXT("Maximum connection capacity to be used by the LLT Energy Project at the 2nd Circuit (MW) (value to 2 decimal places): &lt;the total maximum connection capacity allocated to all identified Circuits should exactly match the applicable Nameplate Capacity in ite","m #"),$A$21,"&gt;")</f>
        <v>Maximum connection capacity to be used by the LLT Energy Project at the 2nd Circuit (MW) (value to 2 decimal places): &lt;the total maximum connection capacity allocated to all identified Circuits should exactly match the applicable Nameplate Capacity in item #111&gt;</v>
      </c>
      <c r="C67" s="49"/>
      <c r="D67" s="49"/>
      <c r="E67" s="49"/>
    </row>
    <row r="68" spans="1:5" ht="15" customHeight="1" x14ac:dyDescent="0.25">
      <c r="A68" s="31"/>
      <c r="B68" s="32" t="s">
        <v>183</v>
      </c>
      <c r="C68" s="79" t="s">
        <v>149</v>
      </c>
      <c r="D68" s="5" t="s">
        <v>161</v>
      </c>
      <c r="E68" s="5" t="s">
        <v>162</v>
      </c>
    </row>
    <row r="69" spans="1:5" ht="16.5" x14ac:dyDescent="0.25">
      <c r="A69" s="25">
        <f>A67+1</f>
        <v>149</v>
      </c>
      <c r="B69" s="18" t="s">
        <v>171</v>
      </c>
      <c r="C69" s="46"/>
      <c r="D69" s="46" t="s">
        <v>14</v>
      </c>
      <c r="E69" s="46" t="s">
        <v>14</v>
      </c>
    </row>
    <row r="70" spans="1:5" ht="45" x14ac:dyDescent="0.25">
      <c r="A70" s="25">
        <f t="shared" si="1"/>
        <v>150</v>
      </c>
      <c r="B70" s="18" t="s">
        <v>172</v>
      </c>
      <c r="C70" s="47"/>
      <c r="D70" s="48"/>
      <c r="E70" s="48"/>
    </row>
    <row r="71" spans="1:5" ht="47.25" customHeight="1" x14ac:dyDescent="0.25">
      <c r="A71" s="25">
        <f t="shared" si="1"/>
        <v>151</v>
      </c>
      <c r="B71" s="18" t="s">
        <v>173</v>
      </c>
      <c r="C71" s="47"/>
      <c r="D71" s="48"/>
      <c r="E71" s="48"/>
    </row>
    <row r="72" spans="1:5" ht="75" x14ac:dyDescent="0.25">
      <c r="A72" s="25">
        <f t="shared" si="1"/>
        <v>152</v>
      </c>
      <c r="B72" s="18" t="str">
        <f>_xlfn.CONCAT(_xlfn._LONGTEXT("Maximum connection capacity to be used by the LLT Energy Project at the 3rd Circuit (MW) (value to 2 decimal places): &lt;the total maximum connection capacity allocated to all identified Circuits should exactly match the applicable Nameplate Capacity in ite","m #"),$A$21,"&gt;")</f>
        <v>Maximum connection capacity to be used by the LLT Energy Project at the 3rd Circuit (MW) (value to 2 decimal places): &lt;the total maximum connection capacity allocated to all identified Circuits should exactly match the applicable Nameplate Capacity in item #111&gt;</v>
      </c>
      <c r="C72" s="49"/>
      <c r="D72" s="49"/>
      <c r="E72" s="49"/>
    </row>
    <row r="73" spans="1:5" ht="15" customHeight="1" x14ac:dyDescent="0.25">
      <c r="A73" s="31"/>
      <c r="B73" s="32" t="s">
        <v>184</v>
      </c>
      <c r="C73" s="79" t="s">
        <v>149</v>
      </c>
      <c r="D73" s="5" t="s">
        <v>161</v>
      </c>
      <c r="E73" s="5" t="s">
        <v>162</v>
      </c>
    </row>
    <row r="74" spans="1:5" ht="16.5" x14ac:dyDescent="0.25">
      <c r="A74" s="25">
        <f>A72+1</f>
        <v>153</v>
      </c>
      <c r="B74" s="18" t="s">
        <v>175</v>
      </c>
      <c r="C74" s="46"/>
      <c r="D74" s="46" t="s">
        <v>14</v>
      </c>
      <c r="E74" s="46" t="s">
        <v>14</v>
      </c>
    </row>
    <row r="75" spans="1:5" ht="45" x14ac:dyDescent="0.25">
      <c r="A75" s="25">
        <f t="shared" si="1"/>
        <v>154</v>
      </c>
      <c r="B75" s="18" t="s">
        <v>176</v>
      </c>
      <c r="C75" s="47"/>
      <c r="D75" s="48"/>
      <c r="E75" s="48"/>
    </row>
    <row r="76" spans="1:5" ht="50.25" customHeight="1" x14ac:dyDescent="0.25">
      <c r="A76" s="25">
        <f t="shared" si="1"/>
        <v>155</v>
      </c>
      <c r="B76" s="18" t="s">
        <v>177</v>
      </c>
      <c r="C76" s="47"/>
      <c r="D76" s="48"/>
      <c r="E76" s="48"/>
    </row>
    <row r="77" spans="1:5" ht="75" x14ac:dyDescent="0.25">
      <c r="A77" s="25">
        <f t="shared" si="1"/>
        <v>156</v>
      </c>
      <c r="B77" s="18" t="str">
        <f>_xlfn.CONCAT(_xlfn._LONGTEXT("Maximum connection capacity to be used by the LLT Energy Project at the 4th Circuit (MW) (value to 2 decimal places): &lt;the total maximum connection capacity allocated to all identified Circuits should exactly match the applicable Nameplate Capacity in ite","m #"),$A$21,"&gt;")</f>
        <v>Maximum connection capacity to be used by the LLT Energy Project at the 4th Circuit (MW) (value to 2 decimal places): &lt;the total maximum connection capacity allocated to all identified Circuits should exactly match the applicable Nameplate Capacity in item #111&gt;</v>
      </c>
      <c r="C77" s="49"/>
      <c r="D77" s="49"/>
      <c r="E77" s="49"/>
    </row>
    <row r="78" spans="1:5" x14ac:dyDescent="0.25"/>
    <row r="79" spans="1:5" x14ac:dyDescent="0.25">
      <c r="A79" s="15" t="s">
        <v>8</v>
      </c>
      <c r="B79" s="15" t="s">
        <v>185</v>
      </c>
      <c r="C79" s="15" t="s">
        <v>149</v>
      </c>
      <c r="D79" s="15" t="s">
        <v>186</v>
      </c>
      <c r="E79" s="15" t="s">
        <v>187</v>
      </c>
    </row>
    <row r="80" spans="1:5" x14ac:dyDescent="0.25">
      <c r="A80" s="17">
        <f>A77+1</f>
        <v>157</v>
      </c>
      <c r="B80" s="22" t="s">
        <v>188</v>
      </c>
      <c r="C80" s="40" t="s">
        <v>14</v>
      </c>
      <c r="D80" s="23" t="str">
        <f>IF(D$21="","",IF(OR($C80="&lt;select one&gt;",$C80=""),"",$C80))</f>
        <v/>
      </c>
      <c r="E80" s="23" t="str">
        <f>IF(E$21="","",IF(OR($C80="&lt;select one&gt;",$C80=""),"",$C80))</f>
        <v/>
      </c>
    </row>
    <row r="81" spans="1:5" x14ac:dyDescent="0.25">
      <c r="A81" s="17">
        <f t="shared" ref="A81:A122" si="2">A80+1</f>
        <v>158</v>
      </c>
      <c r="B81" s="22" t="s">
        <v>189</v>
      </c>
      <c r="C81" s="40"/>
      <c r="D81" s="23" t="str">
        <f>IF(D$21="","",IF($C81="","",$C81))</f>
        <v/>
      </c>
      <c r="E81" s="23" t="str">
        <f>IF(E$21="","",IF($C81="","",$C81))</f>
        <v/>
      </c>
    </row>
    <row r="82" spans="1:5" ht="30" x14ac:dyDescent="0.25">
      <c r="A82" s="25">
        <f t="shared" si="2"/>
        <v>159</v>
      </c>
      <c r="B82" s="18" t="s">
        <v>190</v>
      </c>
      <c r="C82" s="23" t="str">
        <f>IF($C$18="Distribution System","Yes","")</f>
        <v/>
      </c>
      <c r="D82" s="23" t="str">
        <f t="shared" ref="D82:E82" si="3">IF(D$21="","",IF(OR($C82="&lt;select one&gt;",$C82=""),"",$C82))</f>
        <v/>
      </c>
      <c r="E82" s="23" t="str">
        <f t="shared" si="3"/>
        <v/>
      </c>
    </row>
    <row r="83" spans="1:5" ht="45" customHeight="1" x14ac:dyDescent="0.25">
      <c r="A83" s="17">
        <f t="shared" si="2"/>
        <v>160</v>
      </c>
      <c r="B83" s="22" t="s">
        <v>191</v>
      </c>
      <c r="C83" s="40" t="s">
        <v>14</v>
      </c>
      <c r="D83" s="40" t="s">
        <v>14</v>
      </c>
      <c r="E83" s="40" t="s">
        <v>14</v>
      </c>
    </row>
    <row r="84" spans="1:5" ht="15" customHeight="1" x14ac:dyDescent="0.25">
      <c r="A84" s="26"/>
      <c r="B84" s="27" t="s">
        <v>192</v>
      </c>
      <c r="C84" s="79" t="s">
        <v>149</v>
      </c>
      <c r="D84" s="5" t="s">
        <v>161</v>
      </c>
      <c r="E84" s="5" t="s">
        <v>162</v>
      </c>
    </row>
    <row r="85" spans="1:5" ht="16.5" x14ac:dyDescent="0.25">
      <c r="A85" s="17">
        <f>A83+1</f>
        <v>161</v>
      </c>
      <c r="B85" s="18" t="s">
        <v>193</v>
      </c>
      <c r="C85" s="40"/>
      <c r="D85" s="40" t="s">
        <v>14</v>
      </c>
      <c r="E85" s="40" t="s">
        <v>14</v>
      </c>
    </row>
    <row r="86" spans="1:5" ht="31.5" x14ac:dyDescent="0.25">
      <c r="A86" s="17">
        <f>A85+1</f>
        <v>162</v>
      </c>
      <c r="B86" s="18" t="s">
        <v>194</v>
      </c>
      <c r="C86" s="40"/>
      <c r="D86" s="40"/>
      <c r="E86" s="40"/>
    </row>
    <row r="87" spans="1:5" ht="45" x14ac:dyDescent="0.25">
      <c r="A87" s="17">
        <f>A86+1</f>
        <v>163</v>
      </c>
      <c r="B87" s="18" t="s">
        <v>195</v>
      </c>
      <c r="C87" s="47"/>
      <c r="D87" s="47"/>
      <c r="E87" s="47"/>
    </row>
    <row r="88" spans="1:5" ht="51" customHeight="1" x14ac:dyDescent="0.25">
      <c r="A88" s="17">
        <f t="shared" si="2"/>
        <v>164</v>
      </c>
      <c r="B88" s="18" t="s">
        <v>196</v>
      </c>
      <c r="C88" s="47"/>
      <c r="D88" s="47"/>
      <c r="E88" s="47"/>
    </row>
    <row r="89" spans="1:5" ht="75" x14ac:dyDescent="0.25">
      <c r="A89" s="17">
        <f t="shared" si="2"/>
        <v>165</v>
      </c>
      <c r="B89" s="18" t="str">
        <f>_xlfn.CONCAT(_xlfn._LONGTEXT("Maximum connection capacity to be used by the LLT Energy Project at the 1st Feeder (MW) (value to 2 decimal places): &lt;the total maximum connection capacity allocated to all identified Feeders should exactly match the applicable Nameplate Capacity in item ","#"),$A$21,"&gt;")</f>
        <v>Maximum connection capacity to be used by the LLT Energy Project at the 1st Feeder (MW) (value to 2 decimal places): &lt;the total maximum connection capacity allocated to all identified Feeders should exactly match the applicable Nameplate Capacity in item #111&gt;</v>
      </c>
      <c r="C89" s="49"/>
      <c r="D89" s="49"/>
      <c r="E89" s="49"/>
    </row>
    <row r="90" spans="1:5" ht="15" customHeight="1" x14ac:dyDescent="0.25">
      <c r="A90" s="26"/>
      <c r="B90" s="27" t="s">
        <v>197</v>
      </c>
      <c r="C90" s="79" t="s">
        <v>149</v>
      </c>
      <c r="D90" s="5" t="s">
        <v>161</v>
      </c>
      <c r="E90" s="5" t="s">
        <v>162</v>
      </c>
    </row>
    <row r="91" spans="1:5" ht="16.5" x14ac:dyDescent="0.25">
      <c r="A91" s="17">
        <f>A89+1</f>
        <v>166</v>
      </c>
      <c r="B91" s="18" t="s">
        <v>198</v>
      </c>
      <c r="C91" s="40"/>
      <c r="D91" s="40" t="s">
        <v>14</v>
      </c>
      <c r="E91" s="40" t="s">
        <v>14</v>
      </c>
    </row>
    <row r="92" spans="1:5" ht="31.5" x14ac:dyDescent="0.25">
      <c r="A92" s="17">
        <f>A91+1</f>
        <v>167</v>
      </c>
      <c r="B92" s="18" t="s">
        <v>199</v>
      </c>
      <c r="C92" s="40"/>
      <c r="D92" s="40"/>
      <c r="E92" s="40"/>
    </row>
    <row r="93" spans="1:5" ht="60" x14ac:dyDescent="0.25">
      <c r="A93" s="17">
        <f>A92+1</f>
        <v>168</v>
      </c>
      <c r="B93" s="18" t="s">
        <v>200</v>
      </c>
      <c r="C93" s="47"/>
      <c r="D93" s="47"/>
      <c r="E93" s="47"/>
    </row>
    <row r="94" spans="1:5" ht="60" x14ac:dyDescent="0.25">
      <c r="A94" s="17">
        <f t="shared" si="2"/>
        <v>169</v>
      </c>
      <c r="B94" s="18" t="s">
        <v>201</v>
      </c>
      <c r="C94" s="47"/>
      <c r="D94" s="47"/>
      <c r="E94" s="47"/>
    </row>
    <row r="95" spans="1:5" ht="75" x14ac:dyDescent="0.25">
      <c r="A95" s="17">
        <f t="shared" si="2"/>
        <v>170</v>
      </c>
      <c r="B95" s="18" t="str">
        <f>_xlfn.CONCAT(_xlfn._LONGTEXT("Maximum connection capacity to be used by the LLT Energy Project at the 2nd Feeder (MW) (value to 2 decimal places): &lt;the total maximum connection capacity allocated to all identified Feeders should exactly match the applicable Nameplate Capacity in item ","#"),$A$21,"&gt;")</f>
        <v>Maximum connection capacity to be used by the LLT Energy Project at the 2nd Feeder (MW) (value to 2 decimal places): &lt;the total maximum connection capacity allocated to all identified Feeders should exactly match the applicable Nameplate Capacity in item #111&gt;</v>
      </c>
      <c r="C95" s="49"/>
      <c r="D95" s="49"/>
      <c r="E95" s="49"/>
    </row>
    <row r="96" spans="1:5" ht="15" customHeight="1" x14ac:dyDescent="0.25">
      <c r="A96" s="26"/>
      <c r="B96" s="27" t="s">
        <v>202</v>
      </c>
      <c r="C96" s="79" t="s">
        <v>149</v>
      </c>
      <c r="D96" s="5" t="s">
        <v>161</v>
      </c>
      <c r="E96" s="5" t="s">
        <v>162</v>
      </c>
    </row>
    <row r="97" spans="1:5" ht="16.5" x14ac:dyDescent="0.25">
      <c r="A97" s="17">
        <f>A95+1</f>
        <v>171</v>
      </c>
      <c r="B97" s="18" t="s">
        <v>203</v>
      </c>
      <c r="C97" s="40"/>
      <c r="D97" s="40" t="s">
        <v>14</v>
      </c>
      <c r="E97" s="40" t="s">
        <v>14</v>
      </c>
    </row>
    <row r="98" spans="1:5" ht="31.5" x14ac:dyDescent="0.25">
      <c r="A98" s="17">
        <f>A97+1</f>
        <v>172</v>
      </c>
      <c r="B98" s="18" t="s">
        <v>204</v>
      </c>
      <c r="C98" s="40"/>
      <c r="D98" s="40"/>
      <c r="E98" s="40"/>
    </row>
    <row r="99" spans="1:5" ht="45" x14ac:dyDescent="0.25">
      <c r="A99" s="17">
        <f>A98+1</f>
        <v>173</v>
      </c>
      <c r="B99" s="18" t="s">
        <v>205</v>
      </c>
      <c r="C99" s="47"/>
      <c r="D99" s="47"/>
      <c r="E99" s="47"/>
    </row>
    <row r="100" spans="1:5" ht="50.25" customHeight="1" x14ac:dyDescent="0.25">
      <c r="A100" s="17">
        <f t="shared" si="2"/>
        <v>174</v>
      </c>
      <c r="B100" s="18" t="s">
        <v>206</v>
      </c>
      <c r="C100" s="47"/>
      <c r="D100" s="47"/>
      <c r="E100" s="47"/>
    </row>
    <row r="101" spans="1:5" ht="71.45" customHeight="1" x14ac:dyDescent="0.25">
      <c r="A101" s="17">
        <f t="shared" si="2"/>
        <v>175</v>
      </c>
      <c r="B101" s="18" t="str">
        <f>_xlfn.CONCAT(_xlfn._LONGTEXT("Maximum connection capacity to be used by the LLT Energy Project at the 3rd Feeder (MW) (value to 2 decimal places): &lt;the total maximum connection capacity allocated to all identified Feeders should exactly match the applicable Nameplate Capacity in item ","#"),$A$21,"&gt;")</f>
        <v>Maximum connection capacity to be used by the LLT Energy Project at the 3rd Feeder (MW) (value to 2 decimal places): &lt;the total maximum connection capacity allocated to all identified Feeders should exactly match the applicable Nameplate Capacity in item #111&gt;</v>
      </c>
      <c r="C101" s="49"/>
      <c r="D101" s="49"/>
      <c r="E101" s="49"/>
    </row>
    <row r="102" spans="1:5" ht="15" customHeight="1" x14ac:dyDescent="0.25">
      <c r="A102" s="26"/>
      <c r="B102" s="27" t="s">
        <v>207</v>
      </c>
      <c r="C102" s="79" t="s">
        <v>149</v>
      </c>
      <c r="D102" s="5" t="s">
        <v>161</v>
      </c>
      <c r="E102" s="5" t="s">
        <v>162</v>
      </c>
    </row>
    <row r="103" spans="1:5" ht="16.5" x14ac:dyDescent="0.25">
      <c r="A103" s="17">
        <f>A101+1</f>
        <v>176</v>
      </c>
      <c r="B103" s="18" t="s">
        <v>208</v>
      </c>
      <c r="C103" s="40"/>
      <c r="D103" s="40" t="s">
        <v>14</v>
      </c>
      <c r="E103" s="40" t="s">
        <v>14</v>
      </c>
    </row>
    <row r="104" spans="1:5" ht="31.5" x14ac:dyDescent="0.25">
      <c r="A104" s="17">
        <f>A103+1</f>
        <v>177</v>
      </c>
      <c r="B104" s="18" t="s">
        <v>209</v>
      </c>
      <c r="C104" s="40"/>
      <c r="D104" s="40"/>
      <c r="E104" s="40"/>
    </row>
    <row r="105" spans="1:5" ht="45" x14ac:dyDescent="0.25">
      <c r="A105" s="17">
        <f>A104+1</f>
        <v>178</v>
      </c>
      <c r="B105" s="18" t="s">
        <v>210</v>
      </c>
      <c r="C105" s="47"/>
      <c r="D105" s="47"/>
      <c r="E105" s="47"/>
    </row>
    <row r="106" spans="1:5" ht="47.25" customHeight="1" x14ac:dyDescent="0.25">
      <c r="A106" s="17">
        <f t="shared" si="2"/>
        <v>179</v>
      </c>
      <c r="B106" s="18" t="s">
        <v>211</v>
      </c>
      <c r="C106" s="47"/>
      <c r="D106" s="47"/>
      <c r="E106" s="47"/>
    </row>
    <row r="107" spans="1:5" ht="75" x14ac:dyDescent="0.25">
      <c r="A107" s="17">
        <f t="shared" si="2"/>
        <v>180</v>
      </c>
      <c r="B107" s="18" t="str">
        <f>_xlfn.CONCAT(_xlfn._LONGTEXT("Maximum connection capacity to be used by the LLT Energy Project at the 4th Feeder (MW) (value to 2 decimal places): &lt;the total maximum connection capacity allocated to all identified Feeders should exactly match the applicable Nameplate Capacity in item ","#"),$A$21,"&gt;")</f>
        <v>Maximum connection capacity to be used by the LLT Energy Project at the 4th Feeder (MW) (value to 2 decimal places): &lt;the total maximum connection capacity allocated to all identified Feeders should exactly match the applicable Nameplate Capacity in item #111&gt;</v>
      </c>
      <c r="C107" s="49"/>
      <c r="D107" s="49"/>
      <c r="E107" s="49"/>
    </row>
    <row r="108" spans="1:5" ht="30" x14ac:dyDescent="0.25">
      <c r="A108" s="28"/>
      <c r="B108" s="29" t="s">
        <v>212</v>
      </c>
      <c r="C108" s="30" t="s">
        <v>179</v>
      </c>
      <c r="D108" s="30" t="s">
        <v>145</v>
      </c>
      <c r="E108" s="30" t="s">
        <v>146</v>
      </c>
    </row>
    <row r="109" spans="1:5" ht="75" x14ac:dyDescent="0.25">
      <c r="A109" s="25">
        <f>A107+1</f>
        <v>181</v>
      </c>
      <c r="B109" s="18" t="str">
        <f>_xlfn.CONCAT("If the LLT Energy Project's Connection Point is comprised of one or multiple connections to Common LDC Feeders, as indicated in item #",$A$82," the Proponent is proposing an alternate allocation of Contract Capacity across the Common LDC Feeders:")</f>
        <v>If the LLT Energy Project's Connection Point is comprised of one or multiple connections to Common LDC Feeders, as indicated in item #159 the Proponent is proposing an alternate allocation of Contract Capacity across the Common LDC Feeders:</v>
      </c>
      <c r="C109" s="40" t="s">
        <v>14</v>
      </c>
      <c r="D109" s="40" t="s">
        <v>14</v>
      </c>
      <c r="E109" s="40" t="s">
        <v>14</v>
      </c>
    </row>
    <row r="110" spans="1:5" ht="45" customHeight="1" x14ac:dyDescent="0.25">
      <c r="A110" s="25">
        <f t="shared" si="2"/>
        <v>182</v>
      </c>
      <c r="B110" s="18" t="s">
        <v>213</v>
      </c>
      <c r="C110" s="40" t="s">
        <v>14</v>
      </c>
      <c r="D110" s="40" t="s">
        <v>14</v>
      </c>
      <c r="E110" s="40" t="s">
        <v>14</v>
      </c>
    </row>
    <row r="111" spans="1:5" ht="15" customHeight="1" x14ac:dyDescent="0.25">
      <c r="A111" s="31"/>
      <c r="B111" s="32" t="s">
        <v>214</v>
      </c>
      <c r="C111" s="79" t="s">
        <v>149</v>
      </c>
      <c r="D111" s="5" t="s">
        <v>161</v>
      </c>
      <c r="E111" s="5" t="s">
        <v>162</v>
      </c>
    </row>
    <row r="112" spans="1:5" ht="16.5" x14ac:dyDescent="0.25">
      <c r="A112" s="25">
        <f>A110+1</f>
        <v>183</v>
      </c>
      <c r="B112" s="18" t="s">
        <v>193</v>
      </c>
      <c r="C112" s="40"/>
      <c r="D112" s="40" t="s">
        <v>14</v>
      </c>
      <c r="E112" s="40" t="s">
        <v>14</v>
      </c>
    </row>
    <row r="113" spans="1:5" ht="31.5" x14ac:dyDescent="0.25">
      <c r="A113" s="25">
        <f>A112+1</f>
        <v>184</v>
      </c>
      <c r="B113" s="18" t="s">
        <v>194</v>
      </c>
      <c r="C113" s="40"/>
      <c r="D113" s="40"/>
      <c r="E113" s="40"/>
    </row>
    <row r="114" spans="1:5" ht="45" x14ac:dyDescent="0.25">
      <c r="A114" s="25">
        <f>A113+1</f>
        <v>185</v>
      </c>
      <c r="B114" s="18" t="s">
        <v>195</v>
      </c>
      <c r="C114" s="47"/>
      <c r="D114" s="47"/>
      <c r="E114" s="47"/>
    </row>
    <row r="115" spans="1:5" ht="51" customHeight="1" x14ac:dyDescent="0.25">
      <c r="A115" s="25">
        <f t="shared" si="2"/>
        <v>186</v>
      </c>
      <c r="B115" s="18" t="s">
        <v>196</v>
      </c>
      <c r="C115" s="47"/>
      <c r="D115" s="47"/>
      <c r="E115" s="47"/>
    </row>
    <row r="116" spans="1:5" ht="75" x14ac:dyDescent="0.25">
      <c r="A116" s="25">
        <f t="shared" si="2"/>
        <v>187</v>
      </c>
      <c r="B116" s="18" t="str">
        <f>_xlfn.CONCAT(_xlfn._LONGTEXT("Maximum connection capacity to be used by the LLT Energy Project at the 1st Feeder (MW) (value to 2 decimal places): &lt;the total maximum connection capacity allocated to all identified Feeders should exactly match the applicable Nameplate Capacity in item ","#"),$A$21,"&gt;")</f>
        <v>Maximum connection capacity to be used by the LLT Energy Project at the 1st Feeder (MW) (value to 2 decimal places): &lt;the total maximum connection capacity allocated to all identified Feeders should exactly match the applicable Nameplate Capacity in item #111&gt;</v>
      </c>
      <c r="C116" s="49"/>
      <c r="D116" s="49"/>
      <c r="E116" s="49"/>
    </row>
    <row r="117" spans="1:5" ht="15" customHeight="1" x14ac:dyDescent="0.25">
      <c r="A117" s="31"/>
      <c r="B117" s="32" t="s">
        <v>215</v>
      </c>
      <c r="C117" s="79" t="s">
        <v>149</v>
      </c>
      <c r="D117" s="5" t="s">
        <v>161</v>
      </c>
      <c r="E117" s="5" t="s">
        <v>162</v>
      </c>
    </row>
    <row r="118" spans="1:5" ht="16.5" x14ac:dyDescent="0.25">
      <c r="A118" s="25">
        <f>A116+1</f>
        <v>188</v>
      </c>
      <c r="B118" s="18" t="s">
        <v>198</v>
      </c>
      <c r="C118" s="40"/>
      <c r="D118" s="40" t="s">
        <v>14</v>
      </c>
      <c r="E118" s="40" t="s">
        <v>14</v>
      </c>
    </row>
    <row r="119" spans="1:5" ht="31.5" x14ac:dyDescent="0.25">
      <c r="A119" s="25">
        <f>A118+1</f>
        <v>189</v>
      </c>
      <c r="B119" s="18" t="s">
        <v>199</v>
      </c>
      <c r="C119" s="40"/>
      <c r="D119" s="40"/>
      <c r="E119" s="40"/>
    </row>
    <row r="120" spans="1:5" ht="60" x14ac:dyDescent="0.25">
      <c r="A120" s="25">
        <f>A119+1</f>
        <v>190</v>
      </c>
      <c r="B120" s="18" t="s">
        <v>200</v>
      </c>
      <c r="C120" s="47"/>
      <c r="D120" s="47"/>
      <c r="E120" s="47"/>
    </row>
    <row r="121" spans="1:5" ht="60" x14ac:dyDescent="0.25">
      <c r="A121" s="25">
        <f t="shared" si="2"/>
        <v>191</v>
      </c>
      <c r="B121" s="18" t="s">
        <v>201</v>
      </c>
      <c r="C121" s="47"/>
      <c r="D121" s="47"/>
      <c r="E121" s="47"/>
    </row>
    <row r="122" spans="1:5" ht="75" x14ac:dyDescent="0.25">
      <c r="A122" s="25">
        <f t="shared" si="2"/>
        <v>192</v>
      </c>
      <c r="B122" s="18" t="str">
        <f>_xlfn.CONCAT(_xlfn._LONGTEXT("Maximum connection capacity to be used by the LLT Energy Project at the 2nd Feeder (MW) (value to 2 decimal places): &lt;the total maximum connection capacity allocated to all identified Feeders should exactly match the applicable Nameplate Capacity in item ","#"),$A$21,"&gt;")</f>
        <v>Maximum connection capacity to be used by the LLT Energy Project at the 2nd Feeder (MW) (value to 2 decimal places): &lt;the total maximum connection capacity allocated to all identified Feeders should exactly match the applicable Nameplate Capacity in item #111&gt;</v>
      </c>
      <c r="C122" s="49"/>
      <c r="D122" s="49"/>
      <c r="E122" s="49"/>
    </row>
    <row r="123" spans="1:5" ht="15" customHeight="1" x14ac:dyDescent="0.25">
      <c r="A123" s="31"/>
      <c r="B123" s="32" t="s">
        <v>216</v>
      </c>
      <c r="C123" s="79" t="s">
        <v>149</v>
      </c>
      <c r="D123" s="5" t="s">
        <v>161</v>
      </c>
      <c r="E123" s="5" t="s">
        <v>162</v>
      </c>
    </row>
    <row r="124" spans="1:5" ht="16.5" x14ac:dyDescent="0.25">
      <c r="A124" s="25">
        <f>A122+1</f>
        <v>193</v>
      </c>
      <c r="B124" s="18" t="s">
        <v>203</v>
      </c>
      <c r="C124" s="40"/>
      <c r="D124" s="40" t="s">
        <v>14</v>
      </c>
      <c r="E124" s="40" t="s">
        <v>14</v>
      </c>
    </row>
    <row r="125" spans="1:5" ht="31.5" x14ac:dyDescent="0.25">
      <c r="A125" s="25">
        <f>A124+1</f>
        <v>194</v>
      </c>
      <c r="B125" s="18" t="s">
        <v>204</v>
      </c>
      <c r="C125" s="40"/>
      <c r="D125" s="40"/>
      <c r="E125" s="40"/>
    </row>
    <row r="126" spans="1:5" ht="45" x14ac:dyDescent="0.25">
      <c r="A126" s="25">
        <f>A125+1</f>
        <v>195</v>
      </c>
      <c r="B126" s="18" t="s">
        <v>205</v>
      </c>
      <c r="C126" s="47"/>
      <c r="D126" s="47"/>
      <c r="E126" s="47"/>
    </row>
    <row r="127" spans="1:5" ht="50.25" customHeight="1" x14ac:dyDescent="0.25">
      <c r="A127" s="25">
        <f t="shared" ref="A127:A134" si="4">A126+1</f>
        <v>196</v>
      </c>
      <c r="B127" s="18" t="s">
        <v>206</v>
      </c>
      <c r="C127" s="47"/>
      <c r="D127" s="47"/>
      <c r="E127" s="47"/>
    </row>
    <row r="128" spans="1:5" ht="74.45" customHeight="1" x14ac:dyDescent="0.25">
      <c r="A128" s="25">
        <f t="shared" si="4"/>
        <v>197</v>
      </c>
      <c r="B128" s="18" t="str">
        <f>_xlfn.CONCAT(_xlfn._LONGTEXT("Maximum connection capacity to be used by the LLT Energy Project at the 3rd Feeder (MW) (value to 2 decimal places): &lt;the total maximum connection capacity allocated to all identified Feeders should exactly match the applicable Nameplate Capacity in item ","#"),$A$21,"&gt;")</f>
        <v>Maximum connection capacity to be used by the LLT Energy Project at the 3rd Feeder (MW) (value to 2 decimal places): &lt;the total maximum connection capacity allocated to all identified Feeders should exactly match the applicable Nameplate Capacity in item #111&gt;</v>
      </c>
      <c r="C128" s="49"/>
      <c r="D128" s="49"/>
      <c r="E128" s="49"/>
    </row>
    <row r="129" spans="1:5" ht="15" customHeight="1" x14ac:dyDescent="0.25">
      <c r="A129" s="31"/>
      <c r="B129" s="32" t="s">
        <v>217</v>
      </c>
      <c r="C129" s="79" t="s">
        <v>149</v>
      </c>
      <c r="D129" s="5" t="s">
        <v>161</v>
      </c>
      <c r="E129" s="5" t="s">
        <v>162</v>
      </c>
    </row>
    <row r="130" spans="1:5" ht="16.5" x14ac:dyDescent="0.25">
      <c r="A130" s="25">
        <f>A128+1</f>
        <v>198</v>
      </c>
      <c r="B130" s="18" t="s">
        <v>208</v>
      </c>
      <c r="C130" s="40"/>
      <c r="D130" s="40" t="s">
        <v>14</v>
      </c>
      <c r="E130" s="40" t="s">
        <v>14</v>
      </c>
    </row>
    <row r="131" spans="1:5" ht="31.5" x14ac:dyDescent="0.25">
      <c r="A131" s="25">
        <f>A130+1</f>
        <v>199</v>
      </c>
      <c r="B131" s="18" t="s">
        <v>209</v>
      </c>
      <c r="C131" s="40"/>
      <c r="D131" s="40"/>
      <c r="E131" s="40"/>
    </row>
    <row r="132" spans="1:5" ht="45" x14ac:dyDescent="0.25">
      <c r="A132" s="25">
        <f>A131+1</f>
        <v>200</v>
      </c>
      <c r="B132" s="18" t="s">
        <v>210</v>
      </c>
      <c r="C132" s="47"/>
      <c r="D132" s="47"/>
      <c r="E132" s="47"/>
    </row>
    <row r="133" spans="1:5" ht="47.25" customHeight="1" x14ac:dyDescent="0.25">
      <c r="A133" s="25">
        <f t="shared" si="4"/>
        <v>201</v>
      </c>
      <c r="B133" s="18" t="s">
        <v>211</v>
      </c>
      <c r="C133" s="47"/>
      <c r="D133" s="47"/>
      <c r="E133" s="47"/>
    </row>
    <row r="134" spans="1:5" ht="75" x14ac:dyDescent="0.25">
      <c r="A134" s="25">
        <f t="shared" si="4"/>
        <v>202</v>
      </c>
      <c r="B134" s="18" t="str">
        <f>_xlfn.CONCAT(_xlfn._LONGTEXT("Maximum connection capacity to be used by the LLT Energy Project at the 4th Feeder (MW) (value to 2 decimal places): &lt;the total maximum connection capacity allocated to all identified Feeders should exactly match the applicable Nameplate Capacity in item ","#"),$A$21,"&gt;")</f>
        <v>Maximum connection capacity to be used by the LLT Energy Project at the 4th Feeder (MW) (value to 2 decimal places): &lt;the total maximum connection capacity allocated to all identified Feeders should exactly match the applicable Nameplate Capacity in item #111&gt;</v>
      </c>
      <c r="C134" s="49"/>
      <c r="D134" s="49"/>
      <c r="E134" s="49"/>
    </row>
    <row r="135" spans="1:5" x14ac:dyDescent="0.25"/>
  </sheetData>
  <sheetProtection algorithmName="SHA-512" hashValue="3OP9c9jsdAWBlBw2ryIQTeHOV21/vNmrB9bqIYw5Ptu00dLb86OTuonmtgDZVJ2M3L+jL8DeRRWLHulSYGZbDw==" saltValue="bY+WfCWJcpW8e2GzBisDXA==" spinCount="100000" sheet="1" objects="1" scenarios="1" formatRows="0"/>
  <mergeCells count="1">
    <mergeCell ref="A6:D6"/>
  </mergeCells>
  <conditionalFormatting sqref="C18">
    <cfRule type="expression" dxfId="121" priority="70">
      <formula>$C$18=""</formula>
    </cfRule>
  </conditionalFormatting>
  <conditionalFormatting sqref="C25 C27:C28">
    <cfRule type="expression" dxfId="120" priority="234">
      <formula>$C$18="Transmission System"</formula>
    </cfRule>
  </conditionalFormatting>
  <conditionalFormatting sqref="C25">
    <cfRule type="cellIs" dxfId="119" priority="25" operator="equal">
      <formula>""""""</formula>
    </cfRule>
    <cfRule type="expression" dxfId="118" priority="67">
      <formula>AND($C$18="Transmission System",$C$25="")</formula>
    </cfRule>
  </conditionalFormatting>
  <conditionalFormatting sqref="C26">
    <cfRule type="expression" dxfId="117" priority="2">
      <formula>AND($C$18="Transmission System",$C$25="other")</formula>
    </cfRule>
  </conditionalFormatting>
  <conditionalFormatting sqref="C27">
    <cfRule type="expression" dxfId="116" priority="66">
      <formula>AND($C$18="Transmission System",$C$27="")</formula>
    </cfRule>
  </conditionalFormatting>
  <conditionalFormatting sqref="C28">
    <cfRule type="expression" dxfId="115" priority="65">
      <formula>AND($C$18="Transmission System",$C$28="")</formula>
    </cfRule>
  </conditionalFormatting>
  <conditionalFormatting sqref="C29 C31:C32">
    <cfRule type="expression" dxfId="114" priority="233">
      <formula>AND($C$28="Transformer Station",$C$18="Transmission System")</formula>
    </cfRule>
  </conditionalFormatting>
  <conditionalFormatting sqref="C30:C32">
    <cfRule type="expression" dxfId="113" priority="232">
      <formula>AND($C$28="Switching Station", $C$18="Transmission System")</formula>
    </cfRule>
  </conditionalFormatting>
  <conditionalFormatting sqref="C33">
    <cfRule type="expression" dxfId="112" priority="64">
      <formula>AND($C$18="Transmission System",$C$28="Circuit(s)",$C$33="")</formula>
    </cfRule>
  </conditionalFormatting>
  <conditionalFormatting sqref="C33:C34">
    <cfRule type="expression" dxfId="111" priority="254">
      <formula>AND($C$28="Circuit(s)",$C$18="Transmission System")</formula>
    </cfRule>
  </conditionalFormatting>
  <conditionalFormatting sqref="C36:C39">
    <cfRule type="expression" dxfId="110" priority="264">
      <formula>AND($C$18="Transmission System",$C$28="Circuit(s)",OR($C$34=4,$C$34=3,$C$34=2,$C$34=1))</formula>
    </cfRule>
  </conditionalFormatting>
  <conditionalFormatting sqref="C41:C44">
    <cfRule type="expression" dxfId="109" priority="259">
      <formula>AND($C$18="Transmission System",$C$28="Circuit(s)",OR($C$34=4,$C$34=3,$C$34=2))</formula>
    </cfRule>
  </conditionalFormatting>
  <conditionalFormatting sqref="C46:C49">
    <cfRule type="expression" dxfId="108" priority="99">
      <formula>AND($C$18="Transmission System",$C$28="Circuit(s)",OR($C$34=4,$C$34=3))</formula>
    </cfRule>
  </conditionalFormatting>
  <conditionalFormatting sqref="C51:C54">
    <cfRule type="expression" dxfId="107" priority="97">
      <formula>AND($C$18="Transmission System",$C$28="Circuit(s)",OR($C$34=4))</formula>
    </cfRule>
  </conditionalFormatting>
  <conditionalFormatting sqref="C56">
    <cfRule type="expression" dxfId="106" priority="95">
      <formula>AND($C$18="Transmission System",$C$28="Circuit(s)",$C$33="Yes")</formula>
    </cfRule>
  </conditionalFormatting>
  <conditionalFormatting sqref="C57">
    <cfRule type="expression" dxfId="105" priority="94">
      <formula>AND($C$18="Transmission System",$C$28="Circuit(s)",$C$33="Yes",$C$56="Yes")</formula>
    </cfRule>
  </conditionalFormatting>
  <conditionalFormatting sqref="C59:C62">
    <cfRule type="expression" dxfId="104" priority="276">
      <formula>AND($C$18="Transmission System",$C$28="Circuit(s)",$C$33="Yes",$C$56="Yes",OR($C$57=4,$C$57=3,$C$57=2,$C$57=1))</formula>
    </cfRule>
  </conditionalFormatting>
  <conditionalFormatting sqref="C64:C67">
    <cfRule type="expression" dxfId="103" priority="271">
      <formula>AND($C$18="Transmission System",$C$28="Circuit(s)",$C$33="Yes",$C$56="Yes",OR($C$57=4,$C$57=3,$C$57=2))</formula>
    </cfRule>
  </conditionalFormatting>
  <conditionalFormatting sqref="C69:C72">
    <cfRule type="expression" dxfId="102" priority="93">
      <formula>AND($C$18="Transmission System",$C$28="Circuit(s)",$C$33="Yes",$C$56="Yes",OR($C$57=4,$C$57=3))</formula>
    </cfRule>
  </conditionalFormatting>
  <conditionalFormatting sqref="C74:C77">
    <cfRule type="expression" dxfId="101" priority="91">
      <formula>AND($C$18="Transmission System",$C$28="Circuit(s)",$C$33="Yes",$C$56="Yes",OR($C$57=4))</formula>
    </cfRule>
  </conditionalFormatting>
  <conditionalFormatting sqref="C80 C83">
    <cfRule type="expression" dxfId="100" priority="196">
      <formula>$C$18="Distribution System"</formula>
    </cfRule>
  </conditionalFormatting>
  <conditionalFormatting sqref="C80">
    <cfRule type="expression" dxfId="99" priority="52">
      <formula>AND($C$18="Distribution System",$C$80="")</formula>
    </cfRule>
  </conditionalFormatting>
  <conditionalFormatting sqref="C81">
    <cfRule type="expression" dxfId="98" priority="195">
      <formula>AND($C$18="Distribution System",$C$80="Other")</formula>
    </cfRule>
  </conditionalFormatting>
  <conditionalFormatting sqref="C82">
    <cfRule type="expression" dxfId="97" priority="51">
      <formula>$C$18="Distribution System"</formula>
    </cfRule>
  </conditionalFormatting>
  <conditionalFormatting sqref="C85:C89">
    <cfRule type="expression" dxfId="96" priority="616">
      <formula>AND($C$18="Distribution System",OR($C$83=4,$C$83=3,$C$83=2,$C$83=1))</formula>
    </cfRule>
  </conditionalFormatting>
  <conditionalFormatting sqref="C91:C95">
    <cfRule type="expression" dxfId="95" priority="529">
      <formula>AND($C$18="Distribution System",OR($C$83=4,$C$83=3,$C$83=2))</formula>
    </cfRule>
  </conditionalFormatting>
  <conditionalFormatting sqref="C97:C101">
    <cfRule type="expression" dxfId="94" priority="428">
      <formula>AND($C$18="Distribution System",OR($C$83=4,$C$83=3))</formula>
    </cfRule>
  </conditionalFormatting>
  <conditionalFormatting sqref="C103:C107">
    <cfRule type="expression" dxfId="93" priority="287">
      <formula>AND($C$18="Distribution System",OR($C$83=4))</formula>
    </cfRule>
  </conditionalFormatting>
  <conditionalFormatting sqref="C109">
    <cfRule type="expression" dxfId="92" priority="135">
      <formula>AND($C$18="Distribution System",$C$82="Yes")</formula>
    </cfRule>
  </conditionalFormatting>
  <conditionalFormatting sqref="C110">
    <cfRule type="expression" dxfId="91" priority="134">
      <formula>AND($C$18="Distribution System",$C$82="Yes",$C$109="Yes")</formula>
    </cfRule>
  </conditionalFormatting>
  <conditionalFormatting sqref="C112:C116">
    <cfRule type="expression" dxfId="90" priority="808">
      <formula>AND($C$18="Distribution System",$C$82="Yes",$C$109="Yes",OR($C$110=4,$C$110=3,$C$110=2,$C$110=1))</formula>
    </cfRule>
  </conditionalFormatting>
  <conditionalFormatting sqref="C118:C122">
    <cfRule type="expression" dxfId="89" priority="788">
      <formula>AND($C$18="Distribution System",$C$82="Yes",$C$109="Yes",OR($C$110=4,$C$110=3,$C$110=2))</formula>
    </cfRule>
  </conditionalFormatting>
  <conditionalFormatting sqref="C124:C128">
    <cfRule type="expression" dxfId="88" priority="755">
      <formula>AND($C$18="Distribution System",$C$82="Yes",$C$109="Yes",OR($C$110=4,$C$110=3))</formula>
    </cfRule>
  </conditionalFormatting>
  <conditionalFormatting sqref="C125">
    <cfRule type="expression" dxfId="87" priority="805">
      <formula>AND($C$18="Distribution System",$C$82="Yes",$C$109="Yes",#REF!="Transformer Station",OR($C$110=4,$C$110=3))</formula>
    </cfRule>
  </conditionalFormatting>
  <conditionalFormatting sqref="C130:C134">
    <cfRule type="expression" dxfId="86" priority="704">
      <formula>AND($C$18="Distribution System",$C$82="Yes",$C$109="Yes",OR($C$110=4))</formula>
    </cfRule>
  </conditionalFormatting>
  <conditionalFormatting sqref="C21:E21">
    <cfRule type="containsText" dxfId="85" priority="28" operator="containsText" text="Complete">
      <formula>NOT(ISERROR(SEARCH("Complete",C21)))</formula>
    </cfRule>
  </conditionalFormatting>
  <conditionalFormatting sqref="C34:E34">
    <cfRule type="expression" dxfId="84" priority="231">
      <formula>AND($C$33="No",C$34&gt;1,C$34&lt;&gt;"&lt;select one&gt;")</formula>
    </cfRule>
    <cfRule type="expression" dxfId="83" priority="253">
      <formula>AND($C$18="Transmission System",$C$28="Circuit(s)",C$34="")</formula>
    </cfRule>
  </conditionalFormatting>
  <conditionalFormatting sqref="C39:E39 C44:E44 C49:E49 C54:E54">
    <cfRule type="expression" dxfId="82" priority="96">
      <formula>AND($C$18="Transmission System",$C$28="Circuit(s)",C$34=4,SUM(C$39,C$44,C$49,C$54)&lt;&gt;C$21,AND(C$39&lt;&gt;"",C$44&lt;&gt;"",C$49&lt;&gt;"",C$54&lt;&gt;""))</formula>
    </cfRule>
  </conditionalFormatting>
  <conditionalFormatting sqref="C39:E39 C44:E44 C49:E49">
    <cfRule type="expression" dxfId="81" priority="98">
      <formula>AND($C$18="Transmission System",$C$28="Circuit(s)",C$34=3,SUM(C$39,C$44,C$49)&lt;&gt;C$21,AND(C$39&lt;&gt;"",C$44&lt;&gt;"",C$49&lt;&gt;""))</formula>
    </cfRule>
  </conditionalFormatting>
  <conditionalFormatting sqref="C39:E39 C44:E44">
    <cfRule type="expression" dxfId="80" priority="255">
      <formula>AND($C$18="Transmission System",$C$28="Circuit(s)",C$34=2,SUM(C$39,C$44)&lt;&gt;C$21,AND(C$39&lt;&gt;"",C$44&lt;&gt;""))</formula>
    </cfRule>
  </conditionalFormatting>
  <conditionalFormatting sqref="C39:E39">
    <cfRule type="expression" dxfId="79" priority="262">
      <formula>AND($C$18="Transmission System",$C$28="Circuit(s)",C$34=1,SUM(C$39)&lt;&gt;C$21,C$39&lt;&gt;"")</formula>
    </cfRule>
  </conditionalFormatting>
  <conditionalFormatting sqref="C56:E56">
    <cfRule type="expression" dxfId="78" priority="265">
      <formula>AND($C$18="Transmission System",$C$28="Circuit(s)",$C$33="Yes",C$56="")</formula>
    </cfRule>
  </conditionalFormatting>
  <conditionalFormatting sqref="C57:E57">
    <cfRule type="expression" dxfId="77" priority="266">
      <formula>AND($C$18="Transmission System",$C$28="Circuit(s)",$C$33="Yes",$C$56="Yes",C$57="")</formula>
    </cfRule>
  </conditionalFormatting>
  <conditionalFormatting sqref="C62:E62 C67:E67 C72:E72 C77:E77">
    <cfRule type="expression" dxfId="76" priority="90">
      <formula>AND($C$18="Transmission System",$C$28="Circuit(s)",$C$33="Yes",C$56="Yes",C$57=4,SUM(C$62,C$67,C$72,C$77)&lt;&gt;C$21,AND(C$62&lt;&gt;"",C$67&lt;&gt;"",C$72&lt;&gt;"",C$77&lt;&gt;""))</formula>
    </cfRule>
  </conditionalFormatting>
  <conditionalFormatting sqref="C62:E62 C67:E67 C72:E72">
    <cfRule type="expression" dxfId="75" priority="92">
      <formula>AND($C$18="Transmission System",$C$28="Circuit(s)",$C$33="Yes",C$56="Yes",C$57=3,SUM(C$62,C$67,C$72)&lt;&gt;C$21,AND(C$62&lt;&gt;"",C$67&lt;&gt;"",C$72&lt;&gt;""))</formula>
    </cfRule>
  </conditionalFormatting>
  <conditionalFormatting sqref="C62:E62 C67:E67">
    <cfRule type="expression" dxfId="74" priority="267">
      <formula>AND($C$18="Transmission System",$C$28="Circuit(s)",$C$33="Yes",C$56="Yes",C$57=2,SUM(C$62,C$67)&lt;&gt;C$21,AND(C$62&lt;&gt;"",C$67&lt;&gt;""))</formula>
    </cfRule>
  </conditionalFormatting>
  <conditionalFormatting sqref="C62:E62">
    <cfRule type="expression" dxfId="73" priority="274">
      <formula>AND($C$18="Transmission System",$C$28="Circuit(s)",$C$33="Yes",C$56="Yes",C$57=1,SUM(C$62)&lt;&gt;C$21,C$62&lt;&gt;"")</formula>
    </cfRule>
  </conditionalFormatting>
  <conditionalFormatting sqref="C83:E83">
    <cfRule type="expression" dxfId="72" priority="277">
      <formula>AND($C$18="Distribution System",$C$82="Yes",C$83="")</formula>
    </cfRule>
  </conditionalFormatting>
  <conditionalFormatting sqref="C89:E89 C95:E95 C101:E101 C107:E107">
    <cfRule type="expression" dxfId="71" priority="128">
      <formula>AND($C$18="Distribution System",C$21&lt;&gt;"",C$83=4,SUM(C$89,C$95,C$101,C$107)&lt;&gt;C$21,AND(C$89&lt;&gt;"",C$95&lt;&gt;"",C$101&lt;&gt;"",C$107&lt;&gt;""))</formula>
    </cfRule>
  </conditionalFormatting>
  <conditionalFormatting sqref="C89:E89 C95:E95 C101:E101">
    <cfRule type="expression" dxfId="70" priority="129">
      <formula>AND($C$18="Distribution System",C$21&lt;&gt;"",C$83=3,SUM(C$89,C$95,C$101)&lt;&gt;C$21,AND(C$89&lt;&gt;"",C$95&lt;&gt;"",C$101&lt;&gt;""))</formula>
    </cfRule>
  </conditionalFormatting>
  <conditionalFormatting sqref="C89:E89 C95:E95">
    <cfRule type="expression" dxfId="69" priority="130">
      <formula>AND($C$18="Distribution System",C$21&lt;&gt;"",C$83=2,SUM(C$89,C$95)&lt;&gt;C$21,AND(C$89&lt;&gt;"",C$95&lt;&gt;""))</formula>
    </cfRule>
  </conditionalFormatting>
  <conditionalFormatting sqref="C89:E89">
    <cfRule type="expression" dxfId="68" priority="131">
      <formula>AND($C$18="Distribution System",C$21&lt;&gt;"",C$83=1,SUM(C$89)&lt;&gt;C$21,C$89&lt;&gt;"")</formula>
    </cfRule>
  </conditionalFormatting>
  <conditionalFormatting sqref="C109:E109">
    <cfRule type="expression" dxfId="67" priority="693">
      <formula>AND($C$18="Distribution System",$C$82="Yes",C$109="")</formula>
    </cfRule>
  </conditionalFormatting>
  <conditionalFormatting sqref="C110:E110">
    <cfRule type="expression" dxfId="66" priority="694">
      <formula>AND($C$18="Distribution System",$C$82="Yes",C$109="Yes",C$110="")</formula>
    </cfRule>
  </conditionalFormatting>
  <conditionalFormatting sqref="C116:E116 C122:E122 C128:E128 C134:E134">
    <cfRule type="expression" dxfId="65" priority="124">
      <formula>AND($C$18="Distribution System",C$21&lt;&gt;"",$C$82="Yes",$C$109="Yes",C$110=4,SUM(C$116,C$122,C$128,C$134)&lt;&gt;C$21,AND(C$116&lt;&gt;"",C$122&lt;&gt;"",C$128&lt;&gt;"",C$134&lt;&gt;""))</formula>
    </cfRule>
  </conditionalFormatting>
  <conditionalFormatting sqref="C116:E116 C122:E122 C128:E128">
    <cfRule type="expression" dxfId="64" priority="125">
      <formula>AND($C$18="Distribution System",C$21&lt;&gt;"",$C$82="Yes",$C$109="Yes",C$110=3,SUM(C$116,C$122,C$128)&lt;&gt;C$21,AND(C$116&lt;&gt;"",C$122&lt;&gt;"",C$128&lt;&gt;""))</formula>
    </cfRule>
  </conditionalFormatting>
  <conditionalFormatting sqref="C116:E116 C122:E122">
    <cfRule type="expression" dxfId="63" priority="126">
      <formula>AND($C$18="Distribution System",C$21&lt;&gt;"",$C$82="Yes",$C$109="Yes",C$110=2,SUM(C$116,C$122)&lt;&gt;C$21,AND(C$116&lt;&gt;"",C$122&lt;&gt;""))</formula>
    </cfRule>
  </conditionalFormatting>
  <conditionalFormatting sqref="C116:E116">
    <cfRule type="expression" dxfId="62" priority="127">
      <formula>AND($C$18="Distribution System",C$21&lt;&gt;"",$C$82="Yes",$C$109="Yes",C$110=1,SUM(C$116)&lt;&gt;C$21,AND(C$116&lt;&gt;""))</formula>
    </cfRule>
  </conditionalFormatting>
  <conditionalFormatting sqref="D25 D27:D28">
    <cfRule type="expression" dxfId="60" priority="177">
      <formula>AND($C$18="Transmission System",$D$21&lt;&gt;"")</formula>
    </cfRule>
  </conditionalFormatting>
  <conditionalFormatting sqref="D26:E26">
    <cfRule type="expression" dxfId="59" priority="301">
      <formula>AND($C$18="Transmission System",D$25="other")</formula>
    </cfRule>
  </conditionalFormatting>
  <conditionalFormatting sqref="D29:E29 D31:E32">
    <cfRule type="expression" dxfId="58" priority="175">
      <formula>D$28="Transformer Station"</formula>
    </cfRule>
  </conditionalFormatting>
  <conditionalFormatting sqref="D30:E32">
    <cfRule type="expression" dxfId="57" priority="174">
      <formula>D$28="Switching Station"</formula>
    </cfRule>
  </conditionalFormatting>
  <conditionalFormatting sqref="D33:E33">
    <cfRule type="expression" dxfId="56" priority="303">
      <formula>AND(D$28="Circuit(s)",$C$18="Transmission System")</formula>
    </cfRule>
  </conditionalFormatting>
  <conditionalFormatting sqref="D34:E34">
    <cfRule type="expression" dxfId="55" priority="305">
      <formula>AND(D$28="Circuit(s)",$C$18="Transmission System")</formula>
    </cfRule>
    <cfRule type="expression" dxfId="54" priority="304">
      <formula>AND(D$34&lt;&gt;"&lt;Select One&gt;",D$34&gt;$C$34)</formula>
    </cfRule>
  </conditionalFormatting>
  <conditionalFormatting sqref="D36:E39">
    <cfRule type="expression" dxfId="53" priority="306">
      <formula>AND($C$18="Transmission System",D$21&lt;&gt;"",D$28="Circuit(s)",OR(D$34=4,D$34=3,D$34=2,D$34=1))</formula>
    </cfRule>
  </conditionalFormatting>
  <conditionalFormatting sqref="D41:E44">
    <cfRule type="expression" dxfId="52" priority="307">
      <formula>AND($C$18="Transmission System",D$21&lt;&gt;"",D$28="Circuit(s)",OR(D$34=4,D$34=3,D$34=2))</formula>
    </cfRule>
  </conditionalFormatting>
  <conditionalFormatting sqref="D46:E49">
    <cfRule type="expression" dxfId="51" priority="308">
      <formula>AND($C$18="Transmission System",D$21&lt;&gt;"",D$28="Circuit(s)",OR(D$34=4,D$34=3))</formula>
    </cfRule>
  </conditionalFormatting>
  <conditionalFormatting sqref="D51:E54">
    <cfRule type="expression" dxfId="50" priority="309">
      <formula>AND($C$18="Transmission System",D$21&lt;&gt;"",D$28="Circuit(s)",OR(D$34=4))</formula>
    </cfRule>
  </conditionalFormatting>
  <conditionalFormatting sqref="D56:E56">
    <cfRule type="expression" dxfId="49" priority="310">
      <formula>AND($C$18="Transmission System",D$21&lt;&gt;"",D$28="Circuit(s)",D$33="Yes")</formula>
    </cfRule>
  </conditionalFormatting>
  <conditionalFormatting sqref="D57:E57">
    <cfRule type="expression" dxfId="48" priority="312">
      <formula>AND($C$18="Transmission System",D$21&lt;&gt;"",D$28="Circuit(s)",D$33="Yes",D$56="Yes")</formula>
    </cfRule>
    <cfRule type="expression" dxfId="47" priority="311">
      <formula>AND(D$57&lt;&gt;"&lt;select one&gt;",D$57&gt;$C$57)</formula>
    </cfRule>
  </conditionalFormatting>
  <conditionalFormatting sqref="D59:E62">
    <cfRule type="expression" dxfId="46" priority="313">
      <formula>AND($C$18="Transmission System",D$21&lt;&gt;"",D$28="Circuit(s)",D$33="Yes",D$56="Yes",OR(D$57=4,D$57=3,D$57=2,D$57=1))</formula>
    </cfRule>
  </conditionalFormatting>
  <conditionalFormatting sqref="D64:E67">
    <cfRule type="expression" dxfId="45" priority="314">
      <formula>AND($C$18="Transmission System",D$21&lt;&gt;"",D$28="Circuit(s)",D$33="Yes",D$56="Yes",OR(D$57=4,D$57=3,D$57=2))</formula>
    </cfRule>
  </conditionalFormatting>
  <conditionalFormatting sqref="D69:E72">
    <cfRule type="expression" dxfId="44" priority="315">
      <formula>AND($C$18="Transmission System",D$21&lt;&gt;"",D$28="Circuit(s)",D$33="Yes",D$56="Yes",OR(D$57=4,D$57=3))</formula>
    </cfRule>
  </conditionalFormatting>
  <conditionalFormatting sqref="D74:E77">
    <cfRule type="expression" dxfId="43" priority="316">
      <formula>AND($C$18="Transmission System",D$21&lt;&gt;"",D$28="Circuit(s)",D$33="Yes",D$56="Yes",OR(D$57=4))</formula>
    </cfRule>
  </conditionalFormatting>
  <conditionalFormatting sqref="D80:E80 D82:E82">
    <cfRule type="expression" dxfId="42" priority="317">
      <formula>AND($C$18="Distribution System",D$21&lt;&gt;"")</formula>
    </cfRule>
  </conditionalFormatting>
  <conditionalFormatting sqref="D81:E81">
    <cfRule type="expression" dxfId="41" priority="319">
      <formula>AND($C$18="Distribution System",D$80="Other")</formula>
    </cfRule>
  </conditionalFormatting>
  <conditionalFormatting sqref="D83:E83">
    <cfRule type="expression" dxfId="40" priority="320">
      <formula>AND(D$83&lt;&gt;"&lt;select one&gt;",D$83&gt;$C$83)</formula>
    </cfRule>
    <cfRule type="expression" dxfId="39" priority="321">
      <formula>AND($C$18="Distribution System",D$21&lt;&gt;"")</formula>
    </cfRule>
  </conditionalFormatting>
  <conditionalFormatting sqref="D85:E89">
    <cfRule type="expression" dxfId="38" priority="322">
      <formula>AND($C$18="Distribution System",D$21&lt;&gt;"",OR(D$83=4,D$83=3,D$83=2,D$83=1))</formula>
    </cfRule>
  </conditionalFormatting>
  <conditionalFormatting sqref="D86:E86">
    <cfRule type="expression" dxfId="37" priority="420">
      <formula>AND($C$18="Distribution System",D$21&lt;&gt;"",#REF!="Transformer Station",OR(D$83=4,D$83=3,D$83=2,D$83=1))</formula>
    </cfRule>
  </conditionalFormatting>
  <conditionalFormatting sqref="D91:E95">
    <cfRule type="expression" dxfId="36" priority="326">
      <formula>AND($C$18="Distribution System",D$21&lt;&gt;"",OR(D$83=4,D$83=3,D$83=2))</formula>
    </cfRule>
  </conditionalFormatting>
  <conditionalFormatting sqref="D92:E92">
    <cfRule type="expression" dxfId="35" priority="524">
      <formula>AND($C$18="Distribution System",D$21&lt;&gt;"",#REF!="Transformer Station",OR(D$83=4,D$83=3,D$83=2))</formula>
    </cfRule>
  </conditionalFormatting>
  <conditionalFormatting sqref="D97:E101">
    <cfRule type="expression" dxfId="34" priority="330">
      <formula>AND($C$18="Distribution System",D$21&lt;&gt;"",OR(D$83=4,D$83=3))</formula>
    </cfRule>
  </conditionalFormatting>
  <conditionalFormatting sqref="D98:E98">
    <cfRule type="expression" dxfId="33" priority="615">
      <formula>AND($C$18="Distribution System",D$21&lt;&gt;"",#REF!="Transformer Station",OR(D$83=4,D$83=3))</formula>
    </cfRule>
  </conditionalFormatting>
  <conditionalFormatting sqref="D103:E107">
    <cfRule type="expression" dxfId="32" priority="334">
      <formula>AND($C$18="Distribution System",D$21&lt;&gt;"",OR(D$83=4))</formula>
    </cfRule>
  </conditionalFormatting>
  <conditionalFormatting sqref="D104:E104">
    <cfRule type="expression" dxfId="31" priority="692">
      <formula>AND($C$18="Distribution System",D$21&lt;&gt;"",#REF!="Transformer Station",OR(D$83=4))</formula>
    </cfRule>
  </conditionalFormatting>
  <conditionalFormatting sqref="D109:E109">
    <cfRule type="expression" dxfId="30" priority="338">
      <formula>AND($C$18="Distribution System",D$21&lt;&gt;"",D$82="Yes")</formula>
    </cfRule>
  </conditionalFormatting>
  <conditionalFormatting sqref="D110:E110">
    <cfRule type="expression" dxfId="29" priority="706">
      <formula>AND($C$18="Distribution System",D$21&lt;&gt;"",D$82="Yes",D$109="Yes")</formula>
    </cfRule>
    <cfRule type="expression" dxfId="28" priority="705">
      <formula>AND(D$110&lt;&gt;"&lt;select one&gt;",D$110&gt;$C$110)</formula>
    </cfRule>
  </conditionalFormatting>
  <conditionalFormatting sqref="D112:E116">
    <cfRule type="expression" dxfId="27" priority="707">
      <formula>AND($C$18="Distribution System",D$21&lt;&gt;"",D$82="Yes",D$109="Yes",OR(D$110=4,D$110=3,D$110=2,D$110=1))</formula>
    </cfRule>
  </conditionalFormatting>
  <conditionalFormatting sqref="D113:E113">
    <cfRule type="expression" dxfId="26" priority="747">
      <formula>AND($C$18="Distribution System",D$21&lt;&gt;"",D$82="Yes",D$109="Yes",#REF!="Transformer Station",OR(D$110=4,D$110=3,D$110=2,D$110=1))</formula>
    </cfRule>
  </conditionalFormatting>
  <conditionalFormatting sqref="D118:E122">
    <cfRule type="expression" dxfId="25" priority="711">
      <formula>AND($C$18="Distribution System",D$21&lt;&gt;"",D$82="Yes",D$109="Yes",OR(D$110=4,D$110=3,D$110=2))</formula>
    </cfRule>
  </conditionalFormatting>
  <conditionalFormatting sqref="D119:E119">
    <cfRule type="expression" dxfId="24" priority="783">
      <formula>AND($C$18="Distribution System",D$21&lt;&gt;"",D$82="Yes",D$109="Yes",#REF!="Transformer Station",OR(D$110=4,D$110=3,D$110=2))</formula>
    </cfRule>
  </conditionalFormatting>
  <conditionalFormatting sqref="D124:E128">
    <cfRule type="expression" dxfId="23" priority="715">
      <formula>AND($C$18="Distribution System",D$21&lt;&gt;"",D$82="Yes",D$109="Yes",OR(D$110=4,D$110=3))</formula>
    </cfRule>
  </conditionalFormatting>
  <conditionalFormatting sqref="D125:E125">
    <cfRule type="expression" dxfId="22" priority="807">
      <formula>AND($C$18="Distribution System",D$21&lt;&gt;"",D$82="Yes",D$109="Yes",#REF!="Transformer Station",OR(D$110=4,D$110=3))</formula>
    </cfRule>
  </conditionalFormatting>
  <conditionalFormatting sqref="D130:E134">
    <cfRule type="expression" dxfId="21" priority="719">
      <formula>AND($C$18="Distribution System",D$21&lt;&gt;"",D$82="Yes",D$109="Yes",OR(D$110=4))</formula>
    </cfRule>
  </conditionalFormatting>
  <conditionalFormatting sqref="D131:E131">
    <cfRule type="expression" dxfId="20" priority="815">
      <formula>AND($C$18="Distribution System",D$21&lt;&gt;"",D$82="Yes",D$109="Yes",#REF!="Transformer Station",OR(D$110=4))</formula>
    </cfRule>
  </conditionalFormatting>
  <conditionalFormatting sqref="E25 E27:E28">
    <cfRule type="expression" dxfId="18" priority="176">
      <formula>AND($C$18="Transmission System",$E$21&lt;&gt;"")</formula>
    </cfRule>
  </conditionalFormatting>
  <dataValidations count="13">
    <dataValidation type="list" allowBlank="1" showInputMessage="1" showErrorMessage="1" sqref="C34:E34 C83:E83 C57:E57 C110:E110" xr:uid="{353D98BE-BC65-4B1F-9F42-FE0208B3D3E0}">
      <formula1>"&lt;select one&gt;,1,2,3,4"</formula1>
    </dataValidation>
    <dataValidation type="list" allowBlank="1" showInputMessage="1" showErrorMessage="1" sqref="C28" xr:uid="{773A533A-D254-45FB-9CB1-C1071E1AAA42}">
      <formula1>"&lt;select one&gt;, Transformer Station, Switching Station, Circuit(s)"</formula1>
    </dataValidation>
    <dataValidation type="list" allowBlank="1" showInputMessage="1" showErrorMessage="1" sqref="C27" xr:uid="{1517E3B5-88D9-4209-8462-9B153F69E03C}">
      <formula1>"&lt;select one&gt;, 115 kV, 230 kV, 500 kV,other - mixed voltages"</formula1>
    </dataValidation>
    <dataValidation type="list" operator="greaterThan" allowBlank="1" showInputMessage="1" showErrorMessage="1" sqref="C18" xr:uid="{45C0CFAE-5ACE-40BF-A442-1B1ADBF82197}">
      <formula1>"&lt;select one&gt;,Transmission System,Distribution System"</formula1>
    </dataValidation>
    <dataValidation type="list" allowBlank="1" showInputMessage="1" showErrorMessage="1" sqref="C18" xr:uid="{7149E9EB-9DB1-4E12-8F5B-2BFC4FDC0572}">
      <formula1>"&lt;select one&gt;,Transmission System, Distribution System"</formula1>
    </dataValidation>
    <dataValidation type="decimal" operator="greaterThanOrEqual" allowBlank="1" showInputMessage="1" showErrorMessage="1" sqref="C22:E22" xr:uid="{68C760B2-03ED-4857-AD35-7966B86F35D2}">
      <formula1>0</formula1>
    </dataValidation>
    <dataValidation type="decimal" allowBlank="1" showInputMessage="1" showErrorMessage="1" error="GPS coordinate should be between -74.000000 and -96.00000" sqref="C106:E106 C32 C100:E100 C38:E38 C43:E43 C48:E48 C53:E53 C61:E61 C66:E66 C71:E71 C76:E76 C88:E88 C94:E94 C115:E115 C121:E121 C127:E127 C133:E133" xr:uid="{D5C360EC-DD6C-4483-9CC7-E1F3CF0DB205}">
      <formula1>-96</formula1>
      <formula2>-74</formula2>
    </dataValidation>
    <dataValidation type="decimal" allowBlank="1" showInputMessage="1" showErrorMessage="1" error="GPS coordinate should be between 41.000000 and 57.000000" sqref="C105:E105 C31 C99:E99 C37:E37 C42:E42 C47:E47 C52:E52 C60:E60 C65:E65 C70:E70 C75:E75 C87:E87 C93:E93 C114:E114 C120:E120 C126:E126 C132:E132" xr:uid="{D5BC4D5F-9FBD-49CD-B63B-520799217961}">
      <formula1>41</formula1>
      <formula2>57</formula2>
    </dataValidation>
    <dataValidation operator="greaterThan" allowBlank="1" showInputMessage="1" showErrorMessage="1" sqref="C19 C108:E108 C55:E55" xr:uid="{AAE07932-B994-4A0C-9C62-1EE12E037FD8}"/>
    <dataValidation type="list" allowBlank="1" showInputMessage="1" showErrorMessage="1" sqref="D56:E56 C109:E109" xr:uid="{E5DC09B0-D8B6-43AA-AE16-63955F52738D}">
      <formula1>"&lt;select one&gt;,Yes,No"</formula1>
    </dataValidation>
    <dataValidation type="list" allowBlank="1" showInputMessage="1" showErrorMessage="1" error="GPS coordinate must be between -74.200000 and -95.100000" sqref="C33 C56" xr:uid="{0714C90E-1840-4AD0-89B0-E62C6A5BDBB2}">
      <formula1>"&lt;select one&gt;,Yes,No"</formula1>
    </dataValidation>
    <dataValidation type="decimal" operator="greaterThanOrEqual" allowBlank="1" showInputMessage="1" showErrorMessage="1" error="A minimum of 1 MW should be allocated to each Circuit" sqref="C39:E39 C44:E44 C49:E49 C54:E54 C62:E62 C67:E67 C72:E72 C77:E77" xr:uid="{5BC12711-E2BE-4D38-9CAB-391287BD661E}">
      <formula1>1</formula1>
    </dataValidation>
    <dataValidation type="decimal" operator="greaterThanOrEqual" allowBlank="1" showInputMessage="1" showErrorMessage="1" error="A minimum of 1 MW should be allocated to each Feeder" sqref="C89:E89 C95:E95 C101:E101 C107:E107 C116:E116 C122:E122 C128:E128 C134:E134" xr:uid="{BC0997F4-9BC7-4EBB-8F27-9D4B01F8CCC7}">
      <formula1>1</formula1>
    </dataValidation>
  </dataValidations>
  <pageMargins left="0.7" right="0.7" top="0.75" bottom="0.75" header="0.3" footer="0.3"/>
  <pageSetup scale="49" orientation="portrait" r:id="rId1"/>
  <rowBreaks count="3" manualBreakCount="3">
    <brk id="39" max="16383" man="1"/>
    <brk id="78" max="16383" man="1"/>
    <brk id="107" max="16383" man="1"/>
  </rowBreaks>
  <drawing r:id="rId2"/>
  <extLst>
    <ext xmlns:x14="http://schemas.microsoft.com/office/spreadsheetml/2009/9/main" uri="{78C0D931-6437-407d-A8EE-F0AAD7539E65}">
      <x14:conditionalFormattings>
        <x14:conditionalFormatting xmlns:xm="http://schemas.microsoft.com/office/excel/2006/main">
          <x14:cfRule type="expression" priority="30" id="{1D5BD536-53EF-43BE-8FB6-72D194BF50F3}">
            <xm:f>OR('Project Information'!$C$21="",'Project Information'!$C$21="&lt;select one&gt;",'Project Information'!$C$21="No")</xm:f>
            <x14:dxf>
              <fill>
                <patternFill>
                  <bgColor theme="2" tint="-9.9948118533890809E-2"/>
                </patternFill>
              </fill>
            </x14:dxf>
          </x14:cfRule>
          <xm:sqref>D21:D22</xm:sqref>
        </x14:conditionalFormatting>
        <x14:conditionalFormatting xmlns:xm="http://schemas.microsoft.com/office/excel/2006/main">
          <x14:cfRule type="expression" priority="29" id="{86A146B1-6834-4DDA-9F10-C6087B86497D}">
            <xm:f>OR('Project Information'!$C$21="",'Project Information'!$C$21="&lt;select one&gt;",'Project Information'!$C$21="No",'Project Information'!$C$21="Yes - 1 Proposal PQ Alternate")</xm:f>
            <x14:dxf>
              <fill>
                <patternFill>
                  <bgColor theme="2" tint="-9.9948118533890809E-2"/>
                </patternFill>
              </fill>
            </x14:dxf>
          </x14:cfRule>
          <xm:sqref>E21:E22</xm:sqref>
        </x14:conditionalFormatting>
      </x14:conditionalFormattings>
    </ext>
    <ext xmlns:x14="http://schemas.microsoft.com/office/spreadsheetml/2009/9/main" uri="{CCE6A557-97BC-4b89-ADB6-D9C93CAAB3DF}">
      <x14:dataValidations xmlns:xm="http://schemas.microsoft.com/office/excel/2006/main" count="6">
        <x14:dataValidation type="list" allowBlank="1" showInputMessage="1" showErrorMessage="1" xr:uid="{9A9F7EF8-ECA7-406C-8EEF-96A57E9BFE87}">
          <x14:formula1>
            <xm:f>'Workbook Lists'!$P$2:$P$13</xm:f>
          </x14:formula1>
          <xm:sqref>C25</xm:sqref>
        </x14:dataValidation>
        <x14:dataValidation type="list" allowBlank="1" showInputMessage="1" showErrorMessage="1" xr:uid="{84D9883F-E759-4D50-BA98-231D5145F9FF}">
          <x14:formula1>
            <xm:f>'Workbook Lists'!$Q$2:$Q$64</xm:f>
          </x14:formula1>
          <xm:sqref>C80</xm:sqref>
        </x14:dataValidation>
        <x14:dataValidation type="list" allowBlank="1" showInputMessage="1" showErrorMessage="1" prompt="Proposal PQ Alternate Circuit options are based on the Circuit(s) provided for the Primary Proposal PQ" xr:uid="{29FAF077-81D5-46FE-8F15-17288C11940F}">
          <x14:formula1>
            <xm:f>'Workbook Lists'!$T$2:$T$10</xm:f>
          </x14:formula1>
          <xm:sqref>D64:E64 D74:E74 D69:E69 D59:E59</xm:sqref>
        </x14:dataValidation>
        <x14:dataValidation type="list" allowBlank="1" showInputMessage="1" showErrorMessage="1" prompt="Proposal PQ Alternate Circuit options are based on the Circuit(s) provided for the Primary Proposal PQ" xr:uid="{DDCA3D44-C771-4F49-8D34-F074B6857882}">
          <x14:formula1>
            <xm:f>'Workbook Lists'!$S$2:$S$6</xm:f>
          </x14:formula1>
          <xm:sqref>D36:E36 D41:E41 D46:E46 D51:E51</xm:sqref>
        </x14:dataValidation>
        <x14:dataValidation type="list" allowBlank="1" showInputMessage="1" showErrorMessage="1" prompt="Proposal PQ Alternate Feeder options are based on the Feeder(s) provided for the Primary Proposal PQ" xr:uid="{EAB91796-CE26-4E08-B42B-6E6E96C67850}">
          <x14:formula1>
            <xm:f>'Workbook Lists'!$W$2:$W$10</xm:f>
          </x14:formula1>
          <xm:sqref>D124:E124 D112:E112 D118:E118 D130:E130</xm:sqref>
        </x14:dataValidation>
        <x14:dataValidation type="list" allowBlank="1" showInputMessage="1" showErrorMessage="1" prompt="Proposal PQ Alternate Feeder options are based on the Feeder(s) provided for the Primary Proposal PQ" xr:uid="{91160F9E-CD81-4043-A471-25FE433E505D}">
          <x14:formula1>
            <xm:f>'Workbook Lists'!$V$2:$V$6</xm:f>
          </x14:formula1>
          <xm:sqref>D103:E103 D97:E97 D91:E91 D85:E85</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C33D3B-1460-4D4C-BC8B-AFB32C008ED2}">
  <dimension ref="A1:C124"/>
  <sheetViews>
    <sheetView showGridLines="0" zoomScale="110" zoomScaleNormal="110" workbookViewId="0">
      <selection activeCell="C17" sqref="C17"/>
    </sheetView>
  </sheetViews>
  <sheetFormatPr defaultColWidth="0" defaultRowHeight="15" zeroHeight="1" x14ac:dyDescent="0.25"/>
  <cols>
    <col min="1" max="1" width="5.7109375" customWidth="1"/>
    <col min="2" max="3" width="55.7109375" customWidth="1"/>
  </cols>
  <sheetData>
    <row r="1" spans="1:3" x14ac:dyDescent="0.25">
      <c r="B1" s="7"/>
      <c r="C1" s="77" t="str">
        <f>'Proponent Information'!C1</f>
        <v>LLT(e)PF-PW100(v2)</v>
      </c>
    </row>
    <row r="2" spans="1:3" ht="21" x14ac:dyDescent="0.35">
      <c r="A2" s="8" t="str">
        <f>'Proponent Information'!A2</f>
        <v>LLT(e) RFP Proposal Workbook</v>
      </c>
      <c r="B2" s="9"/>
      <c r="C2" s="3"/>
    </row>
    <row r="3" spans="1:3" x14ac:dyDescent="0.25">
      <c r="A3" s="10"/>
      <c r="B3" s="9"/>
      <c r="C3" s="3"/>
    </row>
    <row r="4" spans="1:3" x14ac:dyDescent="0.25">
      <c r="A4" s="11" t="s">
        <v>218</v>
      </c>
      <c r="B4" s="7"/>
    </row>
    <row r="5" spans="1:3" x14ac:dyDescent="0.25">
      <c r="A5" s="12" t="s">
        <v>2</v>
      </c>
      <c r="B5" s="13"/>
      <c r="C5" s="14"/>
    </row>
    <row r="6" spans="1:3" ht="43.9" customHeight="1" x14ac:dyDescent="0.25">
      <c r="A6" s="81" t="s">
        <v>219</v>
      </c>
      <c r="B6" s="81"/>
      <c r="C6" s="81"/>
    </row>
    <row r="7" spans="1:3" x14ac:dyDescent="0.25">
      <c r="A7" s="12" t="s">
        <v>4</v>
      </c>
      <c r="B7" s="33"/>
      <c r="C7" s="12"/>
    </row>
    <row r="8" spans="1:3" x14ac:dyDescent="0.25">
      <c r="A8" s="12" t="s">
        <v>5</v>
      </c>
      <c r="B8" s="33"/>
      <c r="C8" s="12"/>
    </row>
    <row r="9" spans="1:3" x14ac:dyDescent="0.25">
      <c r="A9" s="12" t="s">
        <v>6</v>
      </c>
      <c r="B9" s="33"/>
      <c r="C9" s="12"/>
    </row>
    <row r="10" spans="1:3" x14ac:dyDescent="0.25">
      <c r="A10" s="12" t="s">
        <v>7</v>
      </c>
      <c r="B10" s="33"/>
      <c r="C10" s="12"/>
    </row>
    <row r="11" spans="1:3" x14ac:dyDescent="0.25">
      <c r="B11" s="7"/>
    </row>
    <row r="12" spans="1:3" x14ac:dyDescent="0.25">
      <c r="A12" s="15" t="s">
        <v>8</v>
      </c>
      <c r="B12" s="16" t="s">
        <v>9</v>
      </c>
      <c r="C12" s="15"/>
    </row>
    <row r="13" spans="1:3" x14ac:dyDescent="0.25">
      <c r="A13" s="17">
        <v>1</v>
      </c>
      <c r="B13" s="18" t="str">
        <f>'Proponent Information'!$B$13</f>
        <v xml:space="preserve">LLT Energy Project Unique Project ID: </v>
      </c>
      <c r="C13" s="19" t="str">
        <f>IF('Proponent Information'!$C$13="","",'Proponent Information'!$C$13)</f>
        <v/>
      </c>
    </row>
    <row r="14" spans="1:3" x14ac:dyDescent="0.25">
      <c r="B14" s="7"/>
    </row>
    <row r="15" spans="1:3" x14ac:dyDescent="0.25">
      <c r="A15" s="15" t="s">
        <v>8</v>
      </c>
      <c r="B15" s="16" t="s">
        <v>220</v>
      </c>
      <c r="C15" s="15"/>
    </row>
    <row r="16" spans="1:3" x14ac:dyDescent="0.25">
      <c r="A16" s="58">
        <f>MAX('Connection Information'!A:A)+1</f>
        <v>203</v>
      </c>
      <c r="B16" s="18" t="s">
        <v>221</v>
      </c>
      <c r="C16" s="19" t="s">
        <v>222</v>
      </c>
    </row>
    <row r="17" spans="1:3" x14ac:dyDescent="0.25">
      <c r="A17" s="58">
        <f>A16+1</f>
        <v>204</v>
      </c>
      <c r="B17" s="18" t="s">
        <v>223</v>
      </c>
      <c r="C17" s="39"/>
    </row>
    <row r="18" spans="1:3" ht="15" customHeight="1" x14ac:dyDescent="0.25">
      <c r="A18" s="58">
        <f t="shared" ref="A18:A24" si="0">A17+1</f>
        <v>205</v>
      </c>
      <c r="B18" s="18" t="s">
        <v>224</v>
      </c>
      <c r="C18" s="39"/>
    </row>
    <row r="19" spans="1:3" x14ac:dyDescent="0.25">
      <c r="A19" s="58">
        <f t="shared" si="0"/>
        <v>206</v>
      </c>
      <c r="B19" s="18" t="s">
        <v>225</v>
      </c>
      <c r="C19" s="39"/>
    </row>
    <row r="20" spans="1:3" x14ac:dyDescent="0.25">
      <c r="A20" s="58">
        <f t="shared" si="0"/>
        <v>207</v>
      </c>
      <c r="B20" s="18" t="s">
        <v>226</v>
      </c>
      <c r="C20" s="39"/>
    </row>
    <row r="21" spans="1:3" x14ac:dyDescent="0.25">
      <c r="A21" s="58">
        <f t="shared" si="0"/>
        <v>208</v>
      </c>
      <c r="B21" s="18" t="s">
        <v>227</v>
      </c>
      <c r="C21" s="39"/>
    </row>
    <row r="22" spans="1:3" x14ac:dyDescent="0.25">
      <c r="A22" s="58">
        <f t="shared" si="0"/>
        <v>209</v>
      </c>
      <c r="B22" s="18" t="s">
        <v>228</v>
      </c>
      <c r="C22" s="39" t="s">
        <v>14</v>
      </c>
    </row>
    <row r="23" spans="1:3" x14ac:dyDescent="0.25">
      <c r="A23" s="58">
        <f t="shared" si="0"/>
        <v>210</v>
      </c>
      <c r="B23" s="18" t="s">
        <v>229</v>
      </c>
      <c r="C23" s="39"/>
    </row>
    <row r="24" spans="1:3" x14ac:dyDescent="0.25">
      <c r="A24" s="58">
        <f t="shared" si="0"/>
        <v>211</v>
      </c>
      <c r="B24" s="18" t="s">
        <v>230</v>
      </c>
      <c r="C24" s="56"/>
    </row>
    <row r="25" spans="1:3" x14ac:dyDescent="0.25">
      <c r="C25" s="38"/>
    </row>
    <row r="26" spans="1:3" x14ac:dyDescent="0.25">
      <c r="A26" s="15" t="s">
        <v>8</v>
      </c>
      <c r="B26" s="16" t="s">
        <v>231</v>
      </c>
      <c r="C26" s="35"/>
    </row>
    <row r="27" spans="1:3" x14ac:dyDescent="0.25">
      <c r="A27" s="58">
        <f>A24+1</f>
        <v>212</v>
      </c>
      <c r="B27" s="18" t="s">
        <v>221</v>
      </c>
      <c r="C27" s="19" t="s">
        <v>222</v>
      </c>
    </row>
    <row r="28" spans="1:3" x14ac:dyDescent="0.25">
      <c r="A28" s="58">
        <f>A27+1</f>
        <v>213</v>
      </c>
      <c r="B28" s="18" t="s">
        <v>223</v>
      </c>
      <c r="C28" s="39"/>
    </row>
    <row r="29" spans="1:3" ht="15" customHeight="1" x14ac:dyDescent="0.25">
      <c r="A29" s="58">
        <f t="shared" ref="A29:A35" si="1">A28+1</f>
        <v>214</v>
      </c>
      <c r="B29" s="18" t="s">
        <v>224</v>
      </c>
      <c r="C29" s="39"/>
    </row>
    <row r="30" spans="1:3" x14ac:dyDescent="0.25">
      <c r="A30" s="58">
        <f t="shared" si="1"/>
        <v>215</v>
      </c>
      <c r="B30" s="18" t="s">
        <v>225</v>
      </c>
      <c r="C30" s="39"/>
    </row>
    <row r="31" spans="1:3" x14ac:dyDescent="0.25">
      <c r="A31" s="58">
        <f t="shared" si="1"/>
        <v>216</v>
      </c>
      <c r="B31" s="18" t="s">
        <v>226</v>
      </c>
      <c r="C31" s="39"/>
    </row>
    <row r="32" spans="1:3" x14ac:dyDescent="0.25">
      <c r="A32" s="58">
        <f t="shared" si="1"/>
        <v>217</v>
      </c>
      <c r="B32" s="18" t="s">
        <v>227</v>
      </c>
      <c r="C32" s="39"/>
    </row>
    <row r="33" spans="1:3" x14ac:dyDescent="0.25">
      <c r="A33" s="58">
        <f t="shared" si="1"/>
        <v>218</v>
      </c>
      <c r="B33" s="18" t="s">
        <v>228</v>
      </c>
      <c r="C33" s="39" t="s">
        <v>14</v>
      </c>
    </row>
    <row r="34" spans="1:3" x14ac:dyDescent="0.25">
      <c r="A34" s="58">
        <f t="shared" si="1"/>
        <v>219</v>
      </c>
      <c r="B34" s="18" t="s">
        <v>229</v>
      </c>
      <c r="C34" s="39"/>
    </row>
    <row r="35" spans="1:3" x14ac:dyDescent="0.25">
      <c r="A35" s="58">
        <f t="shared" si="1"/>
        <v>220</v>
      </c>
      <c r="B35" s="18" t="s">
        <v>230</v>
      </c>
      <c r="C35" s="56"/>
    </row>
    <row r="36" spans="1:3" x14ac:dyDescent="0.25">
      <c r="C36" s="38"/>
    </row>
    <row r="37" spans="1:3" x14ac:dyDescent="0.25">
      <c r="A37" s="15" t="s">
        <v>8</v>
      </c>
      <c r="B37" s="16" t="s">
        <v>232</v>
      </c>
      <c r="C37" s="35"/>
    </row>
    <row r="38" spans="1:3" x14ac:dyDescent="0.25">
      <c r="A38" s="58">
        <f>A35+1</f>
        <v>221</v>
      </c>
      <c r="B38" s="18" t="s">
        <v>221</v>
      </c>
      <c r="C38" s="19" t="s">
        <v>233</v>
      </c>
    </row>
    <row r="39" spans="1:3" x14ac:dyDescent="0.25">
      <c r="A39" s="58">
        <f>A38+1</f>
        <v>222</v>
      </c>
      <c r="B39" s="18" t="s">
        <v>223</v>
      </c>
      <c r="C39" s="39"/>
    </row>
    <row r="40" spans="1:3" ht="15" customHeight="1" x14ac:dyDescent="0.25">
      <c r="A40" s="58">
        <f t="shared" ref="A40:A46" si="2">A39+1</f>
        <v>223</v>
      </c>
      <c r="B40" s="18" t="s">
        <v>224</v>
      </c>
      <c r="C40" s="39"/>
    </row>
    <row r="41" spans="1:3" x14ac:dyDescent="0.25">
      <c r="A41" s="58">
        <f t="shared" si="2"/>
        <v>224</v>
      </c>
      <c r="B41" s="18" t="s">
        <v>225</v>
      </c>
      <c r="C41" s="39"/>
    </row>
    <row r="42" spans="1:3" x14ac:dyDescent="0.25">
      <c r="A42" s="58">
        <f t="shared" si="2"/>
        <v>225</v>
      </c>
      <c r="B42" s="18" t="s">
        <v>226</v>
      </c>
      <c r="C42" s="39"/>
    </row>
    <row r="43" spans="1:3" x14ac:dyDescent="0.25">
      <c r="A43" s="58">
        <f t="shared" si="2"/>
        <v>226</v>
      </c>
      <c r="B43" s="18" t="s">
        <v>227</v>
      </c>
      <c r="C43" s="39"/>
    </row>
    <row r="44" spans="1:3" x14ac:dyDescent="0.25">
      <c r="A44" s="58">
        <f t="shared" si="2"/>
        <v>227</v>
      </c>
      <c r="B44" s="18" t="s">
        <v>228</v>
      </c>
      <c r="C44" s="39" t="s">
        <v>14</v>
      </c>
    </row>
    <row r="45" spans="1:3" x14ac:dyDescent="0.25">
      <c r="A45" s="58">
        <f t="shared" si="2"/>
        <v>228</v>
      </c>
      <c r="B45" s="18" t="s">
        <v>229</v>
      </c>
      <c r="C45" s="39"/>
    </row>
    <row r="46" spans="1:3" x14ac:dyDescent="0.25">
      <c r="A46" s="58">
        <f t="shared" si="2"/>
        <v>229</v>
      </c>
      <c r="B46" s="18" t="s">
        <v>230</v>
      </c>
      <c r="C46" s="56"/>
    </row>
    <row r="47" spans="1:3" x14ac:dyDescent="0.25">
      <c r="C47" s="38"/>
    </row>
    <row r="48" spans="1:3" x14ac:dyDescent="0.25">
      <c r="A48" s="15" t="s">
        <v>8</v>
      </c>
      <c r="B48" s="16" t="s">
        <v>234</v>
      </c>
      <c r="C48" s="35"/>
    </row>
    <row r="49" spans="1:3" x14ac:dyDescent="0.25">
      <c r="A49" s="58">
        <f>A46+1</f>
        <v>230</v>
      </c>
      <c r="B49" s="18" t="s">
        <v>221</v>
      </c>
      <c r="C49" s="19" t="s">
        <v>233</v>
      </c>
    </row>
    <row r="50" spans="1:3" x14ac:dyDescent="0.25">
      <c r="A50" s="58">
        <f>A49+1</f>
        <v>231</v>
      </c>
      <c r="B50" s="18" t="s">
        <v>223</v>
      </c>
      <c r="C50" s="39"/>
    </row>
    <row r="51" spans="1:3" ht="15" customHeight="1" x14ac:dyDescent="0.25">
      <c r="A51" s="58">
        <f t="shared" ref="A51:A57" si="3">A50+1</f>
        <v>232</v>
      </c>
      <c r="B51" s="18" t="s">
        <v>224</v>
      </c>
      <c r="C51" s="39"/>
    </row>
    <row r="52" spans="1:3" x14ac:dyDescent="0.25">
      <c r="A52" s="58">
        <f t="shared" si="3"/>
        <v>233</v>
      </c>
      <c r="B52" s="18" t="s">
        <v>225</v>
      </c>
      <c r="C52" s="39"/>
    </row>
    <row r="53" spans="1:3" x14ac:dyDescent="0.25">
      <c r="A53" s="58">
        <f t="shared" si="3"/>
        <v>234</v>
      </c>
      <c r="B53" s="18" t="s">
        <v>226</v>
      </c>
      <c r="C53" s="39"/>
    </row>
    <row r="54" spans="1:3" x14ac:dyDescent="0.25">
      <c r="A54" s="58">
        <f t="shared" si="3"/>
        <v>235</v>
      </c>
      <c r="B54" s="18" t="s">
        <v>227</v>
      </c>
      <c r="C54" s="39"/>
    </row>
    <row r="55" spans="1:3" x14ac:dyDescent="0.25">
      <c r="A55" s="58">
        <f t="shared" si="3"/>
        <v>236</v>
      </c>
      <c r="B55" s="18" t="s">
        <v>228</v>
      </c>
      <c r="C55" s="39" t="s">
        <v>14</v>
      </c>
    </row>
    <row r="56" spans="1:3" x14ac:dyDescent="0.25">
      <c r="A56" s="58">
        <f t="shared" si="3"/>
        <v>237</v>
      </c>
      <c r="B56" s="18" t="s">
        <v>229</v>
      </c>
      <c r="C56" s="39"/>
    </row>
    <row r="57" spans="1:3" x14ac:dyDescent="0.25">
      <c r="A57" s="58">
        <f t="shared" si="3"/>
        <v>238</v>
      </c>
      <c r="B57" s="18" t="s">
        <v>230</v>
      </c>
      <c r="C57" s="56"/>
    </row>
    <row r="58" spans="1:3" x14ac:dyDescent="0.25">
      <c r="C58" s="38"/>
    </row>
    <row r="59" spans="1:3" x14ac:dyDescent="0.25">
      <c r="A59" s="15" t="s">
        <v>8</v>
      </c>
      <c r="B59" s="16" t="s">
        <v>235</v>
      </c>
      <c r="C59" s="35"/>
    </row>
    <row r="60" spans="1:3" x14ac:dyDescent="0.25">
      <c r="A60" s="58">
        <f>A57+1</f>
        <v>239</v>
      </c>
      <c r="B60" s="18" t="s">
        <v>221</v>
      </c>
      <c r="C60" s="19" t="s">
        <v>236</v>
      </c>
    </row>
    <row r="61" spans="1:3" x14ac:dyDescent="0.25">
      <c r="A61" s="58">
        <f>A60+1</f>
        <v>240</v>
      </c>
      <c r="B61" s="18" t="s">
        <v>223</v>
      </c>
      <c r="C61" s="39"/>
    </row>
    <row r="62" spans="1:3" ht="15" customHeight="1" x14ac:dyDescent="0.25">
      <c r="A62" s="58">
        <f t="shared" ref="A62:A68" si="4">A61+1</f>
        <v>241</v>
      </c>
      <c r="B62" s="18" t="s">
        <v>224</v>
      </c>
      <c r="C62" s="39"/>
    </row>
    <row r="63" spans="1:3" x14ac:dyDescent="0.25">
      <c r="A63" s="58">
        <f t="shared" si="4"/>
        <v>242</v>
      </c>
      <c r="B63" s="18" t="s">
        <v>225</v>
      </c>
      <c r="C63" s="39"/>
    </row>
    <row r="64" spans="1:3" x14ac:dyDescent="0.25">
      <c r="A64" s="58">
        <f t="shared" si="4"/>
        <v>243</v>
      </c>
      <c r="B64" s="18" t="s">
        <v>226</v>
      </c>
      <c r="C64" s="39"/>
    </row>
    <row r="65" spans="1:3" x14ac:dyDescent="0.25">
      <c r="A65" s="58">
        <f t="shared" si="4"/>
        <v>244</v>
      </c>
      <c r="B65" s="18" t="s">
        <v>227</v>
      </c>
      <c r="C65" s="39"/>
    </row>
    <row r="66" spans="1:3" x14ac:dyDescent="0.25">
      <c r="A66" s="58">
        <f t="shared" si="4"/>
        <v>245</v>
      </c>
      <c r="B66" s="18" t="s">
        <v>228</v>
      </c>
      <c r="C66" s="39" t="s">
        <v>14</v>
      </c>
    </row>
    <row r="67" spans="1:3" x14ac:dyDescent="0.25">
      <c r="A67" s="58">
        <f t="shared" si="4"/>
        <v>246</v>
      </c>
      <c r="B67" s="18" t="s">
        <v>229</v>
      </c>
      <c r="C67" s="39"/>
    </row>
    <row r="68" spans="1:3" x14ac:dyDescent="0.25">
      <c r="A68" s="58">
        <f t="shared" si="4"/>
        <v>247</v>
      </c>
      <c r="B68" s="18" t="s">
        <v>230</v>
      </c>
      <c r="C68" s="56"/>
    </row>
    <row r="69" spans="1:3" x14ac:dyDescent="0.25">
      <c r="C69" s="38"/>
    </row>
    <row r="70" spans="1:3" x14ac:dyDescent="0.25">
      <c r="A70" s="15" t="s">
        <v>8</v>
      </c>
      <c r="B70" s="16" t="s">
        <v>237</v>
      </c>
      <c r="C70" s="35"/>
    </row>
    <row r="71" spans="1:3" x14ac:dyDescent="0.25">
      <c r="A71" s="58">
        <f>A68+1</f>
        <v>248</v>
      </c>
      <c r="B71" s="18" t="s">
        <v>221</v>
      </c>
      <c r="C71" s="19" t="s">
        <v>236</v>
      </c>
    </row>
    <row r="72" spans="1:3" x14ac:dyDescent="0.25">
      <c r="A72" s="58">
        <f>A71+1</f>
        <v>249</v>
      </c>
      <c r="B72" s="18" t="s">
        <v>223</v>
      </c>
      <c r="C72" s="39"/>
    </row>
    <row r="73" spans="1:3" ht="15" customHeight="1" x14ac:dyDescent="0.25">
      <c r="A73" s="58">
        <f t="shared" ref="A73:A79" si="5">A72+1</f>
        <v>250</v>
      </c>
      <c r="B73" s="18" t="s">
        <v>224</v>
      </c>
      <c r="C73" s="39"/>
    </row>
    <row r="74" spans="1:3" x14ac:dyDescent="0.25">
      <c r="A74" s="58">
        <f t="shared" si="5"/>
        <v>251</v>
      </c>
      <c r="B74" s="18" t="s">
        <v>225</v>
      </c>
      <c r="C74" s="39"/>
    </row>
    <row r="75" spans="1:3" x14ac:dyDescent="0.25">
      <c r="A75" s="58">
        <f t="shared" si="5"/>
        <v>252</v>
      </c>
      <c r="B75" s="18" t="s">
        <v>226</v>
      </c>
      <c r="C75" s="39"/>
    </row>
    <row r="76" spans="1:3" x14ac:dyDescent="0.25">
      <c r="A76" s="58">
        <f t="shared" si="5"/>
        <v>253</v>
      </c>
      <c r="B76" s="18" t="s">
        <v>227</v>
      </c>
      <c r="C76" s="39"/>
    </row>
    <row r="77" spans="1:3" x14ac:dyDescent="0.25">
      <c r="A77" s="58">
        <f t="shared" si="5"/>
        <v>254</v>
      </c>
      <c r="B77" s="18" t="s">
        <v>228</v>
      </c>
      <c r="C77" s="39" t="s">
        <v>14</v>
      </c>
    </row>
    <row r="78" spans="1:3" x14ac:dyDescent="0.25">
      <c r="A78" s="58">
        <f t="shared" si="5"/>
        <v>255</v>
      </c>
      <c r="B78" s="18" t="s">
        <v>229</v>
      </c>
      <c r="C78" s="39"/>
    </row>
    <row r="79" spans="1:3" x14ac:dyDescent="0.25">
      <c r="A79" s="58">
        <f t="shared" si="5"/>
        <v>256</v>
      </c>
      <c r="B79" s="18" t="s">
        <v>230</v>
      </c>
      <c r="C79" s="56"/>
    </row>
    <row r="80" spans="1:3" x14ac:dyDescent="0.25">
      <c r="C80" s="38"/>
    </row>
    <row r="81" spans="1:3" x14ac:dyDescent="0.25">
      <c r="A81" s="15" t="s">
        <v>8</v>
      </c>
      <c r="B81" s="16" t="s">
        <v>238</v>
      </c>
      <c r="C81" s="35"/>
    </row>
    <row r="82" spans="1:3" x14ac:dyDescent="0.25">
      <c r="A82" s="58">
        <f>A79+1</f>
        <v>257</v>
      </c>
      <c r="B82" s="18" t="s">
        <v>221</v>
      </c>
      <c r="C82" s="19" t="s">
        <v>239</v>
      </c>
    </row>
    <row r="83" spans="1:3" x14ac:dyDescent="0.25">
      <c r="A83" s="58">
        <f>A82+1</f>
        <v>258</v>
      </c>
      <c r="B83" s="18" t="s">
        <v>223</v>
      </c>
      <c r="C83" s="39"/>
    </row>
    <row r="84" spans="1:3" ht="15" customHeight="1" x14ac:dyDescent="0.25">
      <c r="A84" s="58">
        <f t="shared" ref="A84:A90" si="6">A83+1</f>
        <v>259</v>
      </c>
      <c r="B84" s="18" t="s">
        <v>224</v>
      </c>
      <c r="C84" s="39"/>
    </row>
    <row r="85" spans="1:3" x14ac:dyDescent="0.25">
      <c r="A85" s="58">
        <f t="shared" si="6"/>
        <v>260</v>
      </c>
      <c r="B85" s="18" t="s">
        <v>225</v>
      </c>
      <c r="C85" s="39"/>
    </row>
    <row r="86" spans="1:3" x14ac:dyDescent="0.25">
      <c r="A86" s="58">
        <f t="shared" si="6"/>
        <v>261</v>
      </c>
      <c r="B86" s="18" t="s">
        <v>226</v>
      </c>
      <c r="C86" s="39"/>
    </row>
    <row r="87" spans="1:3" x14ac:dyDescent="0.25">
      <c r="A87" s="58">
        <f t="shared" si="6"/>
        <v>262</v>
      </c>
      <c r="B87" s="18" t="s">
        <v>227</v>
      </c>
      <c r="C87" s="39"/>
    </row>
    <row r="88" spans="1:3" x14ac:dyDescent="0.25">
      <c r="A88" s="58">
        <f t="shared" si="6"/>
        <v>263</v>
      </c>
      <c r="B88" s="18" t="s">
        <v>228</v>
      </c>
      <c r="C88" s="39" t="s">
        <v>14</v>
      </c>
    </row>
    <row r="89" spans="1:3" x14ac:dyDescent="0.25">
      <c r="A89" s="58">
        <f t="shared" si="6"/>
        <v>264</v>
      </c>
      <c r="B89" s="18" t="s">
        <v>229</v>
      </c>
      <c r="C89" s="39"/>
    </row>
    <row r="90" spans="1:3" x14ac:dyDescent="0.25">
      <c r="A90" s="58">
        <f t="shared" si="6"/>
        <v>265</v>
      </c>
      <c r="B90" s="18" t="s">
        <v>230</v>
      </c>
      <c r="C90" s="56"/>
    </row>
    <row r="91" spans="1:3" x14ac:dyDescent="0.25">
      <c r="C91" s="38"/>
    </row>
    <row r="92" spans="1:3" x14ac:dyDescent="0.25">
      <c r="A92" s="15" t="s">
        <v>8</v>
      </c>
      <c r="B92" s="16" t="s">
        <v>240</v>
      </c>
      <c r="C92" s="35"/>
    </row>
    <row r="93" spans="1:3" x14ac:dyDescent="0.25">
      <c r="A93" s="58">
        <f>A90+1</f>
        <v>266</v>
      </c>
      <c r="B93" s="18" t="s">
        <v>221</v>
      </c>
      <c r="C93" s="19" t="s">
        <v>239</v>
      </c>
    </row>
    <row r="94" spans="1:3" x14ac:dyDescent="0.25">
      <c r="A94" s="58">
        <f>A93+1</f>
        <v>267</v>
      </c>
      <c r="B94" s="18" t="s">
        <v>223</v>
      </c>
      <c r="C94" s="39"/>
    </row>
    <row r="95" spans="1:3" ht="15" customHeight="1" x14ac:dyDescent="0.25">
      <c r="A95" s="58">
        <f t="shared" ref="A95:A101" si="7">A94+1</f>
        <v>268</v>
      </c>
      <c r="B95" s="18" t="s">
        <v>224</v>
      </c>
      <c r="C95" s="39"/>
    </row>
    <row r="96" spans="1:3" x14ac:dyDescent="0.25">
      <c r="A96" s="58">
        <f t="shared" si="7"/>
        <v>269</v>
      </c>
      <c r="B96" s="18" t="s">
        <v>225</v>
      </c>
      <c r="C96" s="39"/>
    </row>
    <row r="97" spans="1:3" x14ac:dyDescent="0.25">
      <c r="A97" s="58">
        <f t="shared" si="7"/>
        <v>270</v>
      </c>
      <c r="B97" s="18" t="s">
        <v>226</v>
      </c>
      <c r="C97" s="39"/>
    </row>
    <row r="98" spans="1:3" x14ac:dyDescent="0.25">
      <c r="A98" s="58">
        <f t="shared" si="7"/>
        <v>271</v>
      </c>
      <c r="B98" s="18" t="s">
        <v>227</v>
      </c>
      <c r="C98" s="39"/>
    </row>
    <row r="99" spans="1:3" x14ac:dyDescent="0.25">
      <c r="A99" s="58">
        <f t="shared" si="7"/>
        <v>272</v>
      </c>
      <c r="B99" s="18" t="s">
        <v>228</v>
      </c>
      <c r="C99" s="39" t="s">
        <v>14</v>
      </c>
    </row>
    <row r="100" spans="1:3" x14ac:dyDescent="0.25">
      <c r="A100" s="58">
        <f t="shared" si="7"/>
        <v>273</v>
      </c>
      <c r="B100" s="18" t="s">
        <v>229</v>
      </c>
      <c r="C100" s="39"/>
    </row>
    <row r="101" spans="1:3" x14ac:dyDescent="0.25">
      <c r="A101" s="58">
        <f t="shared" si="7"/>
        <v>274</v>
      </c>
      <c r="B101" s="18" t="s">
        <v>230</v>
      </c>
      <c r="C101" s="56"/>
    </row>
    <row r="102" spans="1:3" x14ac:dyDescent="0.25">
      <c r="C102" s="38"/>
    </row>
    <row r="103" spans="1:3" x14ac:dyDescent="0.25">
      <c r="A103" s="15" t="s">
        <v>8</v>
      </c>
      <c r="B103" s="16" t="s">
        <v>241</v>
      </c>
      <c r="C103" s="35"/>
    </row>
    <row r="104" spans="1:3" x14ac:dyDescent="0.25">
      <c r="A104" s="58">
        <f>A101+1</f>
        <v>275</v>
      </c>
      <c r="B104" s="18" t="s">
        <v>221</v>
      </c>
      <c r="C104" s="19" t="s">
        <v>242</v>
      </c>
    </row>
    <row r="105" spans="1:3" x14ac:dyDescent="0.25">
      <c r="A105" s="58">
        <f>A104+1</f>
        <v>276</v>
      </c>
      <c r="B105" s="18" t="s">
        <v>223</v>
      </c>
      <c r="C105" s="39"/>
    </row>
    <row r="106" spans="1:3" ht="15" customHeight="1" x14ac:dyDescent="0.25">
      <c r="A106" s="58">
        <f t="shared" ref="A106:A112" si="8">A105+1</f>
        <v>277</v>
      </c>
      <c r="B106" s="18" t="s">
        <v>224</v>
      </c>
      <c r="C106" s="39"/>
    </row>
    <row r="107" spans="1:3" x14ac:dyDescent="0.25">
      <c r="A107" s="58">
        <f t="shared" si="8"/>
        <v>278</v>
      </c>
      <c r="B107" s="18" t="s">
        <v>225</v>
      </c>
      <c r="C107" s="39"/>
    </row>
    <row r="108" spans="1:3" x14ac:dyDescent="0.25">
      <c r="A108" s="58">
        <f t="shared" si="8"/>
        <v>279</v>
      </c>
      <c r="B108" s="18" t="s">
        <v>226</v>
      </c>
      <c r="C108" s="39"/>
    </row>
    <row r="109" spans="1:3" x14ac:dyDescent="0.25">
      <c r="A109" s="58">
        <f t="shared" si="8"/>
        <v>280</v>
      </c>
      <c r="B109" s="18" t="s">
        <v>227</v>
      </c>
      <c r="C109" s="39"/>
    </row>
    <row r="110" spans="1:3" x14ac:dyDescent="0.25">
      <c r="A110" s="58">
        <f t="shared" si="8"/>
        <v>281</v>
      </c>
      <c r="B110" s="18" t="s">
        <v>228</v>
      </c>
      <c r="C110" s="39" t="s">
        <v>14</v>
      </c>
    </row>
    <row r="111" spans="1:3" x14ac:dyDescent="0.25">
      <c r="A111" s="58">
        <f t="shared" si="8"/>
        <v>282</v>
      </c>
      <c r="B111" s="18" t="s">
        <v>229</v>
      </c>
      <c r="C111" s="39"/>
    </row>
    <row r="112" spans="1:3" x14ac:dyDescent="0.25">
      <c r="A112" s="58">
        <f t="shared" si="8"/>
        <v>283</v>
      </c>
      <c r="B112" s="18" t="s">
        <v>230</v>
      </c>
      <c r="C112" s="56"/>
    </row>
    <row r="113" spans="1:3" x14ac:dyDescent="0.25">
      <c r="C113" s="38"/>
    </row>
    <row r="114" spans="1:3" x14ac:dyDescent="0.25">
      <c r="A114" s="15" t="s">
        <v>8</v>
      </c>
      <c r="B114" s="16" t="s">
        <v>243</v>
      </c>
      <c r="C114" s="35"/>
    </row>
    <row r="115" spans="1:3" x14ac:dyDescent="0.25">
      <c r="A115" s="58">
        <f>A112+1</f>
        <v>284</v>
      </c>
      <c r="B115" s="18" t="s">
        <v>221</v>
      </c>
      <c r="C115" s="19" t="s">
        <v>242</v>
      </c>
    </row>
    <row r="116" spans="1:3" x14ac:dyDescent="0.25">
      <c r="A116" s="58">
        <f>A115+1</f>
        <v>285</v>
      </c>
      <c r="B116" s="18" t="s">
        <v>223</v>
      </c>
      <c r="C116" s="39"/>
    </row>
    <row r="117" spans="1:3" ht="15" customHeight="1" x14ac:dyDescent="0.25">
      <c r="A117" s="58">
        <f t="shared" ref="A117:A123" si="9">A116+1</f>
        <v>286</v>
      </c>
      <c r="B117" s="18" t="s">
        <v>224</v>
      </c>
      <c r="C117" s="39"/>
    </row>
    <row r="118" spans="1:3" x14ac:dyDescent="0.25">
      <c r="A118" s="58">
        <f t="shared" si="9"/>
        <v>287</v>
      </c>
      <c r="B118" s="18" t="s">
        <v>225</v>
      </c>
      <c r="C118" s="39"/>
    </row>
    <row r="119" spans="1:3" x14ac:dyDescent="0.25">
      <c r="A119" s="58">
        <f t="shared" si="9"/>
        <v>288</v>
      </c>
      <c r="B119" s="18" t="s">
        <v>226</v>
      </c>
      <c r="C119" s="39"/>
    </row>
    <row r="120" spans="1:3" x14ac:dyDescent="0.25">
      <c r="A120" s="58">
        <f t="shared" si="9"/>
        <v>289</v>
      </c>
      <c r="B120" s="18" t="s">
        <v>227</v>
      </c>
      <c r="C120" s="39"/>
    </row>
    <row r="121" spans="1:3" x14ac:dyDescent="0.25">
      <c r="A121" s="58">
        <f t="shared" si="9"/>
        <v>290</v>
      </c>
      <c r="B121" s="18" t="s">
        <v>228</v>
      </c>
      <c r="C121" s="39" t="s">
        <v>14</v>
      </c>
    </row>
    <row r="122" spans="1:3" x14ac:dyDescent="0.25">
      <c r="A122" s="58">
        <f t="shared" si="9"/>
        <v>291</v>
      </c>
      <c r="B122" s="18" t="s">
        <v>229</v>
      </c>
      <c r="C122" s="39"/>
    </row>
    <row r="123" spans="1:3" x14ac:dyDescent="0.25">
      <c r="A123" s="58">
        <f t="shared" si="9"/>
        <v>292</v>
      </c>
      <c r="B123" s="18" t="s">
        <v>230</v>
      </c>
      <c r="C123" s="56"/>
    </row>
    <row r="124" spans="1:3" x14ac:dyDescent="0.25"/>
  </sheetData>
  <sheetProtection algorithmName="SHA-512" hashValue="eIpHO5+cCNRqQVX486T7v04COZdbaQBR/bty91OAA6rO/riN1qUrw9FRdeMFp3gQzE9ickk4QjP8ZaIc0O2f6g==" saltValue="VLdx041sB9+tlTNff40dsA==" spinCount="100000" sheet="1" objects="1" scenarios="1" formatRows="0"/>
  <mergeCells count="1">
    <mergeCell ref="A6:C6"/>
  </mergeCells>
  <conditionalFormatting sqref="C22 C33 C44 C55 C66 C77 C88 C99 C110 C121">
    <cfRule type="expression" dxfId="17" priority="1">
      <formula>C22=""</formula>
    </cfRule>
  </conditionalFormatting>
  <dataValidations count="7">
    <dataValidation type="date" allowBlank="1" showInputMessage="1" showErrorMessage="1" error="Qualifying Project should have achieved commercial operation no more than fifteen (15) years prior to the Proposal Submission Deadline" prompt="Qualifying Project should have achieved commercial operation no more than fifteen (15) years prior to the Proposal Submission Deadline" sqref="C123 C35 C46 C57 C68 C79 C90 C101 C112 C24" xr:uid="{5401CBF5-861A-42F0-9FDD-26093060EE47}">
      <formula1>40873</formula1>
      <formula2>46352</formula2>
    </dataValidation>
    <dataValidation type="decimal" operator="greaterThanOrEqual" allowBlank="1" showInputMessage="1" showErrorMessage="1" error="Qualifying Project nameplate capacity must be at least 1 MW" sqref="C21 C32 C43 C54 C65 C76 C87 C98 C109 C120" xr:uid="{7277882D-48F9-4809-852C-A79B3C7E311F}">
      <formula1>1</formula1>
    </dataValidation>
    <dataValidation allowBlank="1" showInputMessage="1" showErrorMessage="1" prompt="The individual listed as Planning Designated Team Member 2 may not be the same individual listed as Planning Designated Team Member 1" sqref="C28" xr:uid="{BE2EF630-7D38-42E0-AE63-2B753C9E5AC8}"/>
    <dataValidation allowBlank="1" showInputMessage="1" showErrorMessage="1" prompt="The individual listed as Developing Designated Team Member 2 may not be the same individual listed as Developing Designated Team Member 1" sqref="C50" xr:uid="{980825BD-40E4-4A52-B1C1-6CAB8275180C}"/>
    <dataValidation allowBlank="1" showInputMessage="1" showErrorMessage="1" prompt="The individual listed as Financing Designated Team Member 2 may not be the same individual listed as Financing Designated Team Member 1" sqref="C72" xr:uid="{DC04AFD4-A051-4EBB-8C8D-504DF5230F45}"/>
    <dataValidation allowBlank="1" showInputMessage="1" showErrorMessage="1" prompt="The individual listed as Constructing Designated Team Member 2 may not be the same individual listed as Constructing Designated Team Member 1" sqref="C94" xr:uid="{84707B2B-E166-42F6-8BEE-F0EF7BD26085}"/>
    <dataValidation allowBlank="1" showInputMessage="1" showErrorMessage="1" prompt="The individual listed as Operating Designated Team Member 2 may not be the same individual listed as Operating Designated Team Member 1" sqref="C116" xr:uid="{363E9009-6BC7-43F8-BC0A-D12F209AC6AD}"/>
  </dataValidations>
  <pageMargins left="0.7" right="0.7" top="0.75" bottom="0.75" header="0.3" footer="0.3"/>
  <pageSetup scale="65" orientation="portrait" r:id="rId1"/>
  <rowBreaks count="1" manualBreakCount="1">
    <brk id="69" max="16383" man="1"/>
  </row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C88B3D4C-5560-4FEF-A66C-F0FAD0143837}">
          <x14:formula1>
            <xm:f>'Workbook Lists'!$X$2:$X$4</xm:f>
          </x14:formula1>
          <xm:sqref>C22 C33 C44 C55 C66 C77 C88 C99 C110 C121</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1AC863-E56B-4505-A830-6E82C21CA197}">
  <dimension ref="A1:G68"/>
  <sheetViews>
    <sheetView showGridLines="0" zoomScale="110" zoomScaleNormal="110" workbookViewId="0">
      <selection activeCell="C16" sqref="C16"/>
    </sheetView>
  </sheetViews>
  <sheetFormatPr defaultColWidth="0" defaultRowHeight="15" zeroHeight="1" x14ac:dyDescent="0.25"/>
  <cols>
    <col min="1" max="1" width="5.7109375" customWidth="1"/>
    <col min="2" max="2" width="55.7109375" customWidth="1"/>
    <col min="3" max="4" width="35.7109375" customWidth="1"/>
    <col min="5" max="5" width="20.7109375" customWidth="1"/>
    <col min="6" max="6" width="31.7109375" bestFit="1" customWidth="1"/>
    <col min="7" max="7" width="50.7109375" customWidth="1"/>
  </cols>
  <sheetData>
    <row r="1" spans="1:7" x14ac:dyDescent="0.25">
      <c r="B1" s="7"/>
      <c r="G1" s="77" t="str">
        <f>'Proponent Information'!C1</f>
        <v>LLT(e)PF-PW100(v2)</v>
      </c>
    </row>
    <row r="2" spans="1:7" ht="21" x14ac:dyDescent="0.35">
      <c r="A2" s="8" t="str">
        <f>'Proponent Information'!A2</f>
        <v>LLT(e) RFP Proposal Workbook</v>
      </c>
      <c r="B2" s="9"/>
      <c r="C2" s="3"/>
      <c r="D2" s="3"/>
      <c r="E2" s="3"/>
      <c r="F2" s="3"/>
      <c r="G2" s="3"/>
    </row>
    <row r="3" spans="1:7" x14ac:dyDescent="0.25">
      <c r="A3" s="10"/>
      <c r="B3" s="9"/>
      <c r="C3" s="3"/>
      <c r="D3" s="3"/>
      <c r="E3" s="3"/>
      <c r="F3" s="3"/>
      <c r="G3" s="3"/>
    </row>
    <row r="4" spans="1:7" x14ac:dyDescent="0.25">
      <c r="A4" s="11" t="s">
        <v>244</v>
      </c>
      <c r="B4" s="7"/>
    </row>
    <row r="5" spans="1:7" x14ac:dyDescent="0.25">
      <c r="A5" s="12" t="s">
        <v>2</v>
      </c>
      <c r="B5" s="13"/>
      <c r="C5" s="14"/>
    </row>
    <row r="6" spans="1:7" x14ac:dyDescent="0.25">
      <c r="A6" s="12" t="s">
        <v>3</v>
      </c>
      <c r="B6" s="12"/>
      <c r="C6" s="12"/>
      <c r="D6" s="12"/>
      <c r="E6" s="12"/>
      <c r="F6" s="12"/>
    </row>
    <row r="7" spans="1:7" x14ac:dyDescent="0.25">
      <c r="A7" s="12" t="s">
        <v>4</v>
      </c>
      <c r="B7" s="33"/>
      <c r="C7" s="12"/>
    </row>
    <row r="8" spans="1:7" x14ac:dyDescent="0.25">
      <c r="A8" s="12" t="s">
        <v>5</v>
      </c>
      <c r="B8" s="33"/>
      <c r="C8" s="12"/>
    </row>
    <row r="9" spans="1:7" x14ac:dyDescent="0.25">
      <c r="A9" s="12" t="s">
        <v>6</v>
      </c>
      <c r="B9" s="33"/>
      <c r="C9" s="12"/>
    </row>
    <row r="10" spans="1:7" x14ac:dyDescent="0.25">
      <c r="A10" s="12" t="s">
        <v>7</v>
      </c>
      <c r="B10" s="33"/>
      <c r="C10" s="12"/>
    </row>
    <row r="11" spans="1:7" x14ac:dyDescent="0.25">
      <c r="A11" s="14"/>
      <c r="B11" s="7"/>
    </row>
    <row r="12" spans="1:7" ht="15" customHeight="1" x14ac:dyDescent="0.25">
      <c r="A12" s="15" t="s">
        <v>8</v>
      </c>
      <c r="B12" s="16" t="s">
        <v>9</v>
      </c>
      <c r="C12" s="15"/>
    </row>
    <row r="13" spans="1:7" x14ac:dyDescent="0.25">
      <c r="A13" s="17">
        <v>1</v>
      </c>
      <c r="B13" s="18" t="str">
        <f>'Proponent Information'!$B$13</f>
        <v xml:space="preserve">LLT Energy Project Unique Project ID: </v>
      </c>
      <c r="C13" s="19" t="str">
        <f>IF('Proponent Information'!$C$13="","",'Proponent Information'!$C$13)</f>
        <v/>
      </c>
    </row>
    <row r="14" spans="1:7" x14ac:dyDescent="0.25"/>
    <row r="15" spans="1:7" ht="90" x14ac:dyDescent="0.25">
      <c r="A15" s="15" t="s">
        <v>8</v>
      </c>
      <c r="B15" s="15" t="s">
        <v>245</v>
      </c>
      <c r="C15" s="16" t="s">
        <v>246</v>
      </c>
      <c r="D15" s="15" t="s">
        <v>247</v>
      </c>
      <c r="E15" s="16" t="s">
        <v>248</v>
      </c>
      <c r="F15" s="16" t="s">
        <v>249</v>
      </c>
      <c r="G15" s="16" t="s">
        <v>250</v>
      </c>
    </row>
    <row r="16" spans="1:7" ht="15" customHeight="1" x14ac:dyDescent="0.25">
      <c r="A16" s="87">
        <f>MAX('Team Member Experience'!A:A)+1</f>
        <v>293</v>
      </c>
      <c r="B16" s="90" t="s">
        <v>251</v>
      </c>
      <c r="C16" s="61"/>
      <c r="D16" s="61" t="s">
        <v>14</v>
      </c>
      <c r="E16" s="62"/>
      <c r="F16" s="59" t="str">
        <f t="shared" ref="F16:F27" si="0">IF(E16="","",_xlfn.PERCENTOF(E16,$E$16:$E$65))</f>
        <v/>
      </c>
      <c r="G16" s="63"/>
    </row>
    <row r="17" spans="1:7" x14ac:dyDescent="0.25">
      <c r="A17" s="88"/>
      <c r="B17" s="91"/>
      <c r="C17" s="61"/>
      <c r="D17" s="61" t="s">
        <v>14</v>
      </c>
      <c r="E17" s="62"/>
      <c r="F17" s="59" t="str">
        <f t="shared" si="0"/>
        <v/>
      </c>
      <c r="G17" s="63"/>
    </row>
    <row r="18" spans="1:7" x14ac:dyDescent="0.25">
      <c r="A18" s="88"/>
      <c r="B18" s="91"/>
      <c r="C18" s="61"/>
      <c r="D18" s="61" t="s">
        <v>14</v>
      </c>
      <c r="E18" s="62"/>
      <c r="F18" s="59" t="str">
        <f t="shared" si="0"/>
        <v/>
      </c>
      <c r="G18" s="63"/>
    </row>
    <row r="19" spans="1:7" x14ac:dyDescent="0.25">
      <c r="A19" s="88"/>
      <c r="B19" s="91"/>
      <c r="C19" s="61"/>
      <c r="D19" s="61" t="s">
        <v>14</v>
      </c>
      <c r="E19" s="62"/>
      <c r="F19" s="59" t="str">
        <f t="shared" si="0"/>
        <v/>
      </c>
      <c r="G19" s="63"/>
    </row>
    <row r="20" spans="1:7" x14ac:dyDescent="0.25">
      <c r="A20" s="88"/>
      <c r="B20" s="91"/>
      <c r="C20" s="61"/>
      <c r="D20" s="61" t="s">
        <v>14</v>
      </c>
      <c r="E20" s="62"/>
      <c r="F20" s="59" t="str">
        <f t="shared" si="0"/>
        <v/>
      </c>
      <c r="G20" s="63"/>
    </row>
    <row r="21" spans="1:7" x14ac:dyDescent="0.25">
      <c r="A21" s="88"/>
      <c r="B21" s="91"/>
      <c r="C21" s="61"/>
      <c r="D21" s="61" t="s">
        <v>14</v>
      </c>
      <c r="E21" s="62"/>
      <c r="F21" s="59" t="str">
        <f t="shared" si="0"/>
        <v/>
      </c>
      <c r="G21" s="63"/>
    </row>
    <row r="22" spans="1:7" x14ac:dyDescent="0.25">
      <c r="A22" s="88"/>
      <c r="B22" s="91"/>
      <c r="C22" s="61"/>
      <c r="D22" s="61" t="s">
        <v>14</v>
      </c>
      <c r="E22" s="62"/>
      <c r="F22" s="59" t="str">
        <f t="shared" si="0"/>
        <v/>
      </c>
      <c r="G22" s="63"/>
    </row>
    <row r="23" spans="1:7" x14ac:dyDescent="0.25">
      <c r="A23" s="88"/>
      <c r="B23" s="91"/>
      <c r="C23" s="61"/>
      <c r="D23" s="61" t="s">
        <v>14</v>
      </c>
      <c r="E23" s="62"/>
      <c r="F23" s="59" t="str">
        <f t="shared" si="0"/>
        <v/>
      </c>
      <c r="G23" s="63"/>
    </row>
    <row r="24" spans="1:7" x14ac:dyDescent="0.25">
      <c r="A24" s="88"/>
      <c r="B24" s="91"/>
      <c r="C24" s="61"/>
      <c r="D24" s="61" t="s">
        <v>14</v>
      </c>
      <c r="E24" s="62"/>
      <c r="F24" s="59" t="str">
        <f t="shared" si="0"/>
        <v/>
      </c>
      <c r="G24" s="63"/>
    </row>
    <row r="25" spans="1:7" x14ac:dyDescent="0.25">
      <c r="A25" s="88"/>
      <c r="B25" s="91"/>
      <c r="C25" s="61"/>
      <c r="D25" s="61" t="s">
        <v>14</v>
      </c>
      <c r="E25" s="62"/>
      <c r="F25" s="59" t="str">
        <f t="shared" si="0"/>
        <v/>
      </c>
      <c r="G25" s="63"/>
    </row>
    <row r="26" spans="1:7" x14ac:dyDescent="0.25">
      <c r="A26" s="88"/>
      <c r="B26" s="91"/>
      <c r="C26" s="61"/>
      <c r="D26" s="61" t="s">
        <v>14</v>
      </c>
      <c r="E26" s="62"/>
      <c r="F26" s="59" t="str">
        <f t="shared" si="0"/>
        <v/>
      </c>
      <c r="G26" s="63"/>
    </row>
    <row r="27" spans="1:7" x14ac:dyDescent="0.25">
      <c r="A27" s="88"/>
      <c r="B27" s="91"/>
      <c r="C27" s="61"/>
      <c r="D27" s="61" t="s">
        <v>14</v>
      </c>
      <c r="E27" s="62"/>
      <c r="F27" s="59" t="str">
        <f t="shared" si="0"/>
        <v/>
      </c>
      <c r="G27" s="63"/>
    </row>
    <row r="28" spans="1:7" x14ac:dyDescent="0.25">
      <c r="A28" s="88"/>
      <c r="B28" s="91"/>
      <c r="C28" s="61"/>
      <c r="D28" s="61" t="s">
        <v>14</v>
      </c>
      <c r="E28" s="62"/>
      <c r="F28" s="59" t="str">
        <f t="shared" ref="F28:F65" si="1">IF(E28="","",_xlfn.PERCENTOF(E28,$E$16:$E$65))</f>
        <v/>
      </c>
      <c r="G28" s="63"/>
    </row>
    <row r="29" spans="1:7" x14ac:dyDescent="0.25">
      <c r="A29" s="88"/>
      <c r="B29" s="91"/>
      <c r="C29" s="61"/>
      <c r="D29" s="61" t="s">
        <v>14</v>
      </c>
      <c r="E29" s="62"/>
      <c r="F29" s="59" t="str">
        <f t="shared" si="1"/>
        <v/>
      </c>
      <c r="G29" s="63"/>
    </row>
    <row r="30" spans="1:7" x14ac:dyDescent="0.25">
      <c r="A30" s="88"/>
      <c r="B30" s="91"/>
      <c r="C30" s="61"/>
      <c r="D30" s="61" t="s">
        <v>14</v>
      </c>
      <c r="E30" s="62"/>
      <c r="F30" s="59" t="str">
        <f t="shared" si="1"/>
        <v/>
      </c>
      <c r="G30" s="63"/>
    </row>
    <row r="31" spans="1:7" x14ac:dyDescent="0.25">
      <c r="A31" s="88"/>
      <c r="B31" s="91"/>
      <c r="C31" s="61"/>
      <c r="D31" s="61" t="s">
        <v>14</v>
      </c>
      <c r="E31" s="62"/>
      <c r="F31" s="59" t="str">
        <f t="shared" si="1"/>
        <v/>
      </c>
      <c r="G31" s="63"/>
    </row>
    <row r="32" spans="1:7" x14ac:dyDescent="0.25">
      <c r="A32" s="88"/>
      <c r="B32" s="91"/>
      <c r="C32" s="61"/>
      <c r="D32" s="61" t="s">
        <v>14</v>
      </c>
      <c r="E32" s="62"/>
      <c r="F32" s="59" t="str">
        <f t="shared" si="1"/>
        <v/>
      </c>
      <c r="G32" s="63"/>
    </row>
    <row r="33" spans="1:7" x14ac:dyDescent="0.25">
      <c r="A33" s="88"/>
      <c r="B33" s="91"/>
      <c r="C33" s="61"/>
      <c r="D33" s="61" t="s">
        <v>14</v>
      </c>
      <c r="E33" s="62"/>
      <c r="F33" s="59" t="str">
        <f t="shared" si="1"/>
        <v/>
      </c>
      <c r="G33" s="63"/>
    </row>
    <row r="34" spans="1:7" x14ac:dyDescent="0.25">
      <c r="A34" s="88"/>
      <c r="B34" s="91"/>
      <c r="C34" s="61"/>
      <c r="D34" s="61" t="s">
        <v>14</v>
      </c>
      <c r="E34" s="62"/>
      <c r="F34" s="59" t="str">
        <f t="shared" si="1"/>
        <v/>
      </c>
      <c r="G34" s="63"/>
    </row>
    <row r="35" spans="1:7" x14ac:dyDescent="0.25">
      <c r="A35" s="88"/>
      <c r="B35" s="91"/>
      <c r="C35" s="61"/>
      <c r="D35" s="61" t="s">
        <v>14</v>
      </c>
      <c r="E35" s="62"/>
      <c r="F35" s="59" t="str">
        <f t="shared" si="1"/>
        <v/>
      </c>
      <c r="G35" s="63"/>
    </row>
    <row r="36" spans="1:7" x14ac:dyDescent="0.25">
      <c r="A36" s="88"/>
      <c r="B36" s="91"/>
      <c r="C36" s="61"/>
      <c r="D36" s="61" t="s">
        <v>14</v>
      </c>
      <c r="E36" s="62"/>
      <c r="F36" s="59" t="str">
        <f t="shared" si="1"/>
        <v/>
      </c>
      <c r="G36" s="63"/>
    </row>
    <row r="37" spans="1:7" x14ac:dyDescent="0.25">
      <c r="A37" s="88"/>
      <c r="B37" s="91"/>
      <c r="C37" s="61"/>
      <c r="D37" s="61" t="s">
        <v>14</v>
      </c>
      <c r="E37" s="62"/>
      <c r="F37" s="59" t="str">
        <f t="shared" si="1"/>
        <v/>
      </c>
      <c r="G37" s="63"/>
    </row>
    <row r="38" spans="1:7" x14ac:dyDescent="0.25">
      <c r="A38" s="88"/>
      <c r="B38" s="91"/>
      <c r="C38" s="61"/>
      <c r="D38" s="61" t="s">
        <v>14</v>
      </c>
      <c r="E38" s="62"/>
      <c r="F38" s="59" t="str">
        <f t="shared" si="1"/>
        <v/>
      </c>
      <c r="G38" s="63"/>
    </row>
    <row r="39" spans="1:7" x14ac:dyDescent="0.25">
      <c r="A39" s="88"/>
      <c r="B39" s="91"/>
      <c r="C39" s="61"/>
      <c r="D39" s="61" t="s">
        <v>14</v>
      </c>
      <c r="E39" s="62"/>
      <c r="F39" s="59" t="str">
        <f t="shared" si="1"/>
        <v/>
      </c>
      <c r="G39" s="63"/>
    </row>
    <row r="40" spans="1:7" x14ac:dyDescent="0.25">
      <c r="A40" s="88"/>
      <c r="B40" s="91"/>
      <c r="C40" s="61"/>
      <c r="D40" s="61" t="s">
        <v>14</v>
      </c>
      <c r="E40" s="62"/>
      <c r="F40" s="59" t="str">
        <f t="shared" si="1"/>
        <v/>
      </c>
      <c r="G40" s="63"/>
    </row>
    <row r="41" spans="1:7" x14ac:dyDescent="0.25">
      <c r="A41" s="88"/>
      <c r="B41" s="91"/>
      <c r="C41" s="61"/>
      <c r="D41" s="61" t="s">
        <v>14</v>
      </c>
      <c r="E41" s="62"/>
      <c r="F41" s="59" t="str">
        <f t="shared" si="1"/>
        <v/>
      </c>
      <c r="G41" s="63"/>
    </row>
    <row r="42" spans="1:7" x14ac:dyDescent="0.25">
      <c r="A42" s="88"/>
      <c r="B42" s="91"/>
      <c r="C42" s="61"/>
      <c r="D42" s="61" t="s">
        <v>14</v>
      </c>
      <c r="E42" s="62"/>
      <c r="F42" s="59" t="str">
        <f t="shared" si="1"/>
        <v/>
      </c>
      <c r="G42" s="63"/>
    </row>
    <row r="43" spans="1:7" x14ac:dyDescent="0.25">
      <c r="A43" s="88"/>
      <c r="B43" s="91"/>
      <c r="C43" s="61"/>
      <c r="D43" s="61" t="s">
        <v>14</v>
      </c>
      <c r="E43" s="62"/>
      <c r="F43" s="59" t="str">
        <f t="shared" si="1"/>
        <v/>
      </c>
      <c r="G43" s="63"/>
    </row>
    <row r="44" spans="1:7" x14ac:dyDescent="0.25">
      <c r="A44" s="88"/>
      <c r="B44" s="91"/>
      <c r="C44" s="61"/>
      <c r="D44" s="61" t="s">
        <v>14</v>
      </c>
      <c r="E44" s="62"/>
      <c r="F44" s="59" t="str">
        <f t="shared" si="1"/>
        <v/>
      </c>
      <c r="G44" s="63"/>
    </row>
    <row r="45" spans="1:7" x14ac:dyDescent="0.25">
      <c r="A45" s="88"/>
      <c r="B45" s="91"/>
      <c r="C45" s="61"/>
      <c r="D45" s="61" t="s">
        <v>14</v>
      </c>
      <c r="E45" s="62"/>
      <c r="F45" s="59" t="str">
        <f t="shared" si="1"/>
        <v/>
      </c>
      <c r="G45" s="63"/>
    </row>
    <row r="46" spans="1:7" x14ac:dyDescent="0.25">
      <c r="A46" s="88"/>
      <c r="B46" s="91"/>
      <c r="C46" s="61"/>
      <c r="D46" s="61" t="s">
        <v>14</v>
      </c>
      <c r="E46" s="62"/>
      <c r="F46" s="59" t="str">
        <f t="shared" si="1"/>
        <v/>
      </c>
      <c r="G46" s="63"/>
    </row>
    <row r="47" spans="1:7" x14ac:dyDescent="0.25">
      <c r="A47" s="88"/>
      <c r="B47" s="91"/>
      <c r="C47" s="61"/>
      <c r="D47" s="61" t="s">
        <v>14</v>
      </c>
      <c r="E47" s="62"/>
      <c r="F47" s="59" t="str">
        <f t="shared" si="1"/>
        <v/>
      </c>
      <c r="G47" s="63"/>
    </row>
    <row r="48" spans="1:7" x14ac:dyDescent="0.25">
      <c r="A48" s="88"/>
      <c r="B48" s="91"/>
      <c r="C48" s="61"/>
      <c r="D48" s="61" t="s">
        <v>14</v>
      </c>
      <c r="E48" s="62"/>
      <c r="F48" s="59" t="str">
        <f t="shared" si="1"/>
        <v/>
      </c>
      <c r="G48" s="63"/>
    </row>
    <row r="49" spans="1:7" x14ac:dyDescent="0.25">
      <c r="A49" s="88"/>
      <c r="B49" s="91"/>
      <c r="C49" s="61"/>
      <c r="D49" s="61" t="s">
        <v>14</v>
      </c>
      <c r="E49" s="62"/>
      <c r="F49" s="59" t="str">
        <f t="shared" si="1"/>
        <v/>
      </c>
      <c r="G49" s="63"/>
    </row>
    <row r="50" spans="1:7" x14ac:dyDescent="0.25">
      <c r="A50" s="88"/>
      <c r="B50" s="91"/>
      <c r="C50" s="61"/>
      <c r="D50" s="61" t="s">
        <v>14</v>
      </c>
      <c r="E50" s="62"/>
      <c r="F50" s="59" t="str">
        <f t="shared" si="1"/>
        <v/>
      </c>
      <c r="G50" s="63"/>
    </row>
    <row r="51" spans="1:7" x14ac:dyDescent="0.25">
      <c r="A51" s="88"/>
      <c r="B51" s="91"/>
      <c r="C51" s="61"/>
      <c r="D51" s="61" t="s">
        <v>14</v>
      </c>
      <c r="E51" s="62"/>
      <c r="F51" s="59" t="str">
        <f t="shared" si="1"/>
        <v/>
      </c>
      <c r="G51" s="63"/>
    </row>
    <row r="52" spans="1:7" x14ac:dyDescent="0.25">
      <c r="A52" s="88"/>
      <c r="B52" s="91"/>
      <c r="C52" s="61"/>
      <c r="D52" s="61" t="s">
        <v>14</v>
      </c>
      <c r="E52" s="62"/>
      <c r="F52" s="59" t="str">
        <f t="shared" si="1"/>
        <v/>
      </c>
      <c r="G52" s="63"/>
    </row>
    <row r="53" spans="1:7" x14ac:dyDescent="0.25">
      <c r="A53" s="88"/>
      <c r="B53" s="91"/>
      <c r="C53" s="61"/>
      <c r="D53" s="61" t="s">
        <v>14</v>
      </c>
      <c r="E53" s="62"/>
      <c r="F53" s="59" t="str">
        <f t="shared" si="1"/>
        <v/>
      </c>
      <c r="G53" s="63"/>
    </row>
    <row r="54" spans="1:7" x14ac:dyDescent="0.25">
      <c r="A54" s="88"/>
      <c r="B54" s="91"/>
      <c r="C54" s="61"/>
      <c r="D54" s="61" t="s">
        <v>14</v>
      </c>
      <c r="E54" s="62"/>
      <c r="F54" s="59" t="str">
        <f t="shared" si="1"/>
        <v/>
      </c>
      <c r="G54" s="63"/>
    </row>
    <row r="55" spans="1:7" x14ac:dyDescent="0.25">
      <c r="A55" s="88"/>
      <c r="B55" s="91"/>
      <c r="C55" s="61"/>
      <c r="D55" s="61" t="s">
        <v>14</v>
      </c>
      <c r="E55" s="62"/>
      <c r="F55" s="59" t="str">
        <f t="shared" si="1"/>
        <v/>
      </c>
      <c r="G55" s="63"/>
    </row>
    <row r="56" spans="1:7" x14ac:dyDescent="0.25">
      <c r="A56" s="88"/>
      <c r="B56" s="91"/>
      <c r="C56" s="61"/>
      <c r="D56" s="61" t="s">
        <v>14</v>
      </c>
      <c r="E56" s="62"/>
      <c r="F56" s="59" t="str">
        <f t="shared" si="1"/>
        <v/>
      </c>
      <c r="G56" s="63"/>
    </row>
    <row r="57" spans="1:7" x14ac:dyDescent="0.25">
      <c r="A57" s="88"/>
      <c r="B57" s="91"/>
      <c r="C57" s="61"/>
      <c r="D57" s="61" t="s">
        <v>14</v>
      </c>
      <c r="E57" s="62"/>
      <c r="F57" s="59" t="str">
        <f t="shared" si="1"/>
        <v/>
      </c>
      <c r="G57" s="63"/>
    </row>
    <row r="58" spans="1:7" x14ac:dyDescent="0.25">
      <c r="A58" s="88"/>
      <c r="B58" s="91"/>
      <c r="C58" s="61"/>
      <c r="D58" s="61" t="s">
        <v>14</v>
      </c>
      <c r="E58" s="62"/>
      <c r="F58" s="59" t="str">
        <f t="shared" si="1"/>
        <v/>
      </c>
      <c r="G58" s="63"/>
    </row>
    <row r="59" spans="1:7" x14ac:dyDescent="0.25">
      <c r="A59" s="88"/>
      <c r="B59" s="91"/>
      <c r="C59" s="61"/>
      <c r="D59" s="61" t="s">
        <v>14</v>
      </c>
      <c r="E59" s="62"/>
      <c r="F59" s="59" t="str">
        <f t="shared" si="1"/>
        <v/>
      </c>
      <c r="G59" s="63"/>
    </row>
    <row r="60" spans="1:7" x14ac:dyDescent="0.25">
      <c r="A60" s="88"/>
      <c r="B60" s="91"/>
      <c r="C60" s="61"/>
      <c r="D60" s="61" t="s">
        <v>14</v>
      </c>
      <c r="E60" s="62"/>
      <c r="F60" s="59" t="str">
        <f t="shared" si="1"/>
        <v/>
      </c>
      <c r="G60" s="63"/>
    </row>
    <row r="61" spans="1:7" x14ac:dyDescent="0.25">
      <c r="A61" s="88"/>
      <c r="B61" s="91"/>
      <c r="C61" s="61"/>
      <c r="D61" s="61" t="s">
        <v>14</v>
      </c>
      <c r="E61" s="62"/>
      <c r="F61" s="59" t="str">
        <f t="shared" si="1"/>
        <v/>
      </c>
      <c r="G61" s="63"/>
    </row>
    <row r="62" spans="1:7" x14ac:dyDescent="0.25">
      <c r="A62" s="88"/>
      <c r="B62" s="91"/>
      <c r="C62" s="61"/>
      <c r="D62" s="61" t="s">
        <v>14</v>
      </c>
      <c r="E62" s="62"/>
      <c r="F62" s="59" t="str">
        <f t="shared" si="1"/>
        <v/>
      </c>
      <c r="G62" s="63"/>
    </row>
    <row r="63" spans="1:7" x14ac:dyDescent="0.25">
      <c r="A63" s="88"/>
      <c r="B63" s="91"/>
      <c r="C63" s="61"/>
      <c r="D63" s="61" t="s">
        <v>14</v>
      </c>
      <c r="E63" s="62"/>
      <c r="F63" s="59" t="str">
        <f t="shared" si="1"/>
        <v/>
      </c>
      <c r="G63" s="63"/>
    </row>
    <row r="64" spans="1:7" x14ac:dyDescent="0.25">
      <c r="A64" s="88"/>
      <c r="B64" s="91"/>
      <c r="C64" s="61"/>
      <c r="D64" s="61" t="s">
        <v>14</v>
      </c>
      <c r="E64" s="62"/>
      <c r="F64" s="59" t="str">
        <f t="shared" si="1"/>
        <v/>
      </c>
      <c r="G64" s="63"/>
    </row>
    <row r="65" spans="1:7" x14ac:dyDescent="0.25">
      <c r="A65" s="89"/>
      <c r="B65" s="91"/>
      <c r="C65" s="61"/>
      <c r="D65" s="61" t="s">
        <v>14</v>
      </c>
      <c r="E65" s="62"/>
      <c r="F65" s="59" t="str">
        <f t="shared" si="1"/>
        <v/>
      </c>
      <c r="G65" s="63"/>
    </row>
    <row r="66" spans="1:7" ht="30" customHeight="1" x14ac:dyDescent="0.25">
      <c r="A66" s="60">
        <f>A16+1</f>
        <v>294</v>
      </c>
      <c r="B66" s="84" t="s">
        <v>252</v>
      </c>
      <c r="C66" s="85"/>
      <c r="D66" s="85"/>
      <c r="E66" s="86"/>
      <c r="F66" s="59">
        <f>SUMIF($D$16:$D$65,'Workbook Lists'!$Y$3,'SCDP Summary'!$F$16:$F$65)+SUMIF($D$16:$D$65,'Workbook Lists'!$Y$4,'SCDP Summary'!$F$16:$F$65)</f>
        <v>0</v>
      </c>
    </row>
    <row r="67" spans="1:7" ht="30" customHeight="1" x14ac:dyDescent="0.25">
      <c r="A67" s="60">
        <f t="shared" ref="A67" si="2">A66+1</f>
        <v>295</v>
      </c>
      <c r="B67" s="84" t="s">
        <v>253</v>
      </c>
      <c r="C67" s="85"/>
      <c r="D67" s="85"/>
      <c r="E67" s="86"/>
      <c r="F67" s="59">
        <f>SUMIF($D$16:$D$65,'Workbook Lists'!$Y$5,'SCDP Summary'!$F$16:$F$65)</f>
        <v>0</v>
      </c>
    </row>
    <row r="68" spans="1:7" x14ac:dyDescent="0.25"/>
  </sheetData>
  <sheetProtection algorithmName="SHA-512" hashValue="Norylih6I77uCdNtx1B0EgoxbkWJssm4q5I9O+EBcR9ANV75th3vVO6wRndEWZv8nO/zVRIhKalF6h9F9VLVPQ==" saltValue="+G74hYaazCHhxfcj6uPKMQ==" spinCount="100000" sheet="1" objects="1" scenarios="1" formatRows="0"/>
  <mergeCells count="4">
    <mergeCell ref="B66:E66"/>
    <mergeCell ref="B67:E67"/>
    <mergeCell ref="A16:A65"/>
    <mergeCell ref="B16:B65"/>
  </mergeCells>
  <conditionalFormatting sqref="C16:C65">
    <cfRule type="expression" dxfId="16" priority="2">
      <formula>AND($C16="",$E16&gt;0)</formula>
    </cfRule>
  </conditionalFormatting>
  <conditionalFormatting sqref="D16:D65">
    <cfRule type="expression" dxfId="15" priority="1">
      <formula>AND(OR($D16="&lt;select one&gt;",$D16=""),$E16&gt;0)</formula>
    </cfRule>
  </conditionalFormatting>
  <dataValidations count="1">
    <dataValidation type="decimal" operator="greaterThanOrEqual" allowBlank="1" showInputMessage="1" showErrorMessage="1" sqref="E16:E65" xr:uid="{DE8B089D-9157-4538-B578-1670379AC632}">
      <formula1>0</formula1>
    </dataValidation>
  </dataValidations>
  <pageMargins left="0.7" right="0.7" top="0.75" bottom="0.75" header="0.3" footer="0.3"/>
  <drawing r:id="rId1"/>
  <extLst>
    <ext xmlns:x14="http://schemas.microsoft.com/office/spreadsheetml/2009/9/main" uri="{78C0D931-6437-407d-A8EE-F0AAD7539E65}">
      <x14:conditionalFormattings>
        <x14:conditionalFormatting xmlns:xm="http://schemas.microsoft.com/office/excel/2006/main">
          <x14:cfRule type="expression" priority="3" id="{F7F28648-D095-4047-9E6D-0BA938A2E8DF}">
            <xm:f>D16='Workbook Lists'!$Y$5</xm:f>
            <x14:dxf>
              <fill>
                <patternFill>
                  <bgColor theme="9" tint="0.79998168889431442"/>
                </patternFill>
              </fill>
            </x14:dxf>
          </x14:cfRule>
          <xm:sqref>G16:G65</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E54B4A3E-33B1-45BA-A5B7-69309F690FF9}">
          <x14:formula1>
            <xm:f>'Workbook Lists'!$Y$2:$Y$5</xm:f>
          </x14:formula1>
          <xm:sqref>D16:D65</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D9C07E-EE00-48D6-B6FC-F697A1833155}">
  <dimension ref="A1:F71"/>
  <sheetViews>
    <sheetView showGridLines="0" zoomScale="110" zoomScaleNormal="110" workbookViewId="0">
      <selection activeCell="C16" sqref="C16"/>
    </sheetView>
  </sheetViews>
  <sheetFormatPr defaultColWidth="0" defaultRowHeight="15" zeroHeight="1" x14ac:dyDescent="0.25"/>
  <cols>
    <col min="1" max="1" width="5.7109375" customWidth="1"/>
    <col min="2" max="2" width="55.7109375" customWidth="1"/>
    <col min="3" max="3" width="30.7109375" customWidth="1"/>
    <col min="4" max="4" width="32.42578125" bestFit="1" customWidth="1"/>
    <col min="5" max="5" width="19.7109375" bestFit="1" customWidth="1"/>
    <col min="6" max="6" width="28.42578125" bestFit="1" customWidth="1"/>
    <col min="7" max="16384" width="8.85546875" hidden="1"/>
  </cols>
  <sheetData>
    <row r="1" spans="1:6" x14ac:dyDescent="0.25">
      <c r="B1" s="7"/>
      <c r="F1" s="77" t="str">
        <f>'Proponent Information'!C1</f>
        <v>LLT(e)PF-PW100(v2)</v>
      </c>
    </row>
    <row r="2" spans="1:6" ht="21" x14ac:dyDescent="0.35">
      <c r="A2" s="8" t="str">
        <f>'Proponent Information'!A2</f>
        <v>LLT(e) RFP Proposal Workbook</v>
      </c>
      <c r="B2" s="9"/>
      <c r="C2" s="3"/>
      <c r="D2" s="3"/>
      <c r="E2" s="3"/>
      <c r="F2" s="3"/>
    </row>
    <row r="3" spans="1:6" x14ac:dyDescent="0.25">
      <c r="A3" s="10"/>
      <c r="B3" s="9"/>
      <c r="C3" s="3"/>
      <c r="D3" s="3"/>
      <c r="E3" s="3"/>
      <c r="F3" s="3"/>
    </row>
    <row r="4" spans="1:6" x14ac:dyDescent="0.25">
      <c r="A4" s="11" t="s">
        <v>254</v>
      </c>
      <c r="B4" s="7"/>
    </row>
    <row r="5" spans="1:6" x14ac:dyDescent="0.25">
      <c r="A5" s="12" t="s">
        <v>2</v>
      </c>
      <c r="B5" s="13"/>
      <c r="C5" s="14"/>
    </row>
    <row r="6" spans="1:6" ht="30" customHeight="1" x14ac:dyDescent="0.25">
      <c r="A6" s="81" t="s">
        <v>3</v>
      </c>
      <c r="B6" s="81"/>
      <c r="C6" s="81"/>
      <c r="D6" s="81"/>
      <c r="E6" s="81"/>
      <c r="F6" s="81"/>
    </row>
    <row r="7" spans="1:6" x14ac:dyDescent="0.25">
      <c r="A7" s="12" t="s">
        <v>4</v>
      </c>
      <c r="B7" s="33"/>
      <c r="C7" s="12"/>
    </row>
    <row r="8" spans="1:6" x14ac:dyDescent="0.25">
      <c r="A8" s="12" t="s">
        <v>5</v>
      </c>
      <c r="B8" s="33"/>
      <c r="C8" s="12"/>
    </row>
    <row r="9" spans="1:6" x14ac:dyDescent="0.25">
      <c r="A9" s="12" t="s">
        <v>6</v>
      </c>
      <c r="B9" s="33"/>
      <c r="C9" s="12"/>
    </row>
    <row r="10" spans="1:6" x14ac:dyDescent="0.25">
      <c r="A10" s="12" t="s">
        <v>7</v>
      </c>
      <c r="B10" s="33"/>
      <c r="C10" s="12"/>
    </row>
    <row r="11" spans="1:6" x14ac:dyDescent="0.25">
      <c r="B11" s="7"/>
    </row>
    <row r="12" spans="1:6" x14ac:dyDescent="0.25">
      <c r="A12" s="15" t="s">
        <v>8</v>
      </c>
      <c r="B12" s="16" t="s">
        <v>9</v>
      </c>
      <c r="C12" s="15"/>
    </row>
    <row r="13" spans="1:6" x14ac:dyDescent="0.25">
      <c r="A13" s="17">
        <v>1</v>
      </c>
      <c r="B13" s="18" t="str">
        <f>'Proponent Information'!$B$13</f>
        <v xml:space="preserve">LLT Energy Project Unique Project ID: </v>
      </c>
      <c r="C13" s="19" t="str">
        <f>IF('Proponent Information'!$C$13="","",'Proponent Information'!$C$13)</f>
        <v/>
      </c>
    </row>
    <row r="14" spans="1:6" x14ac:dyDescent="0.25">
      <c r="B14" s="7"/>
    </row>
    <row r="15" spans="1:6" x14ac:dyDescent="0.25">
      <c r="A15" s="15" t="s">
        <v>8</v>
      </c>
      <c r="B15" s="15" t="s">
        <v>255</v>
      </c>
      <c r="C15" s="15"/>
      <c r="D15" s="72"/>
      <c r="E15" s="72"/>
      <c r="F15" s="72"/>
    </row>
    <row r="16" spans="1:6" ht="63.6" customHeight="1" x14ac:dyDescent="0.25">
      <c r="A16" s="17">
        <f>MAX('SCDP Summary'!A:A)+1</f>
        <v>296</v>
      </c>
      <c r="B16" s="18" t="s">
        <v>256</v>
      </c>
      <c r="C16" s="39" t="s">
        <v>14</v>
      </c>
      <c r="D16" s="73"/>
      <c r="E16" s="73"/>
    </row>
    <row r="17" spans="1:6" ht="30" x14ac:dyDescent="0.25">
      <c r="A17" s="17">
        <f>A16+1</f>
        <v>297</v>
      </c>
      <c r="B17" s="18" t="s">
        <v>257</v>
      </c>
      <c r="C17" s="57" t="s">
        <v>14</v>
      </c>
      <c r="D17" s="73"/>
      <c r="E17" s="73"/>
    </row>
    <row r="18" spans="1:6" x14ac:dyDescent="0.25">
      <c r="A18" s="20"/>
      <c r="B18" s="74"/>
      <c r="C18" s="74"/>
      <c r="D18" s="74"/>
      <c r="E18" s="74"/>
      <c r="F18" s="75"/>
    </row>
    <row r="19" spans="1:6" ht="105" x14ac:dyDescent="0.25">
      <c r="A19" s="15" t="s">
        <v>8</v>
      </c>
      <c r="B19" s="15" t="s">
        <v>258</v>
      </c>
      <c r="C19" s="16" t="s">
        <v>259</v>
      </c>
      <c r="D19" s="16" t="s">
        <v>260</v>
      </c>
      <c r="E19" s="16" t="s">
        <v>261</v>
      </c>
      <c r="F19" s="16" t="s">
        <v>262</v>
      </c>
    </row>
    <row r="20" spans="1:6" x14ac:dyDescent="0.25">
      <c r="A20" s="92">
        <f>A17+1</f>
        <v>298</v>
      </c>
      <c r="B20" s="90" t="s">
        <v>263</v>
      </c>
      <c r="C20" s="65"/>
      <c r="D20" s="65" t="s">
        <v>14</v>
      </c>
      <c r="E20" s="66"/>
      <c r="F20" s="67" t="str">
        <f>IF(E20=0,"",_xlfn.PERCENTOF(E20,$E$20:$E$69))</f>
        <v/>
      </c>
    </row>
    <row r="21" spans="1:6" x14ac:dyDescent="0.25">
      <c r="A21" s="93"/>
      <c r="B21" s="91"/>
      <c r="C21" s="65"/>
      <c r="D21" s="65" t="s">
        <v>14</v>
      </c>
      <c r="E21" s="66"/>
      <c r="F21" s="67" t="str">
        <f t="shared" ref="F21:F69" si="0">IF(E21=0,"",_xlfn.PERCENTOF(E21,$E$20:$E$69))</f>
        <v/>
      </c>
    </row>
    <row r="22" spans="1:6" x14ac:dyDescent="0.25">
      <c r="A22" s="93"/>
      <c r="B22" s="91"/>
      <c r="C22" s="65"/>
      <c r="D22" s="65" t="s">
        <v>14</v>
      </c>
      <c r="E22" s="66"/>
      <c r="F22" s="67" t="str">
        <f t="shared" si="0"/>
        <v/>
      </c>
    </row>
    <row r="23" spans="1:6" x14ac:dyDescent="0.25">
      <c r="A23" s="93"/>
      <c r="B23" s="91"/>
      <c r="C23" s="65"/>
      <c r="D23" s="65" t="s">
        <v>14</v>
      </c>
      <c r="E23" s="66"/>
      <c r="F23" s="67" t="str">
        <f t="shared" si="0"/>
        <v/>
      </c>
    </row>
    <row r="24" spans="1:6" x14ac:dyDescent="0.25">
      <c r="A24" s="93"/>
      <c r="B24" s="91"/>
      <c r="C24" s="65"/>
      <c r="D24" s="65" t="s">
        <v>14</v>
      </c>
      <c r="E24" s="66"/>
      <c r="F24" s="67" t="str">
        <f t="shared" si="0"/>
        <v/>
      </c>
    </row>
    <row r="25" spans="1:6" x14ac:dyDescent="0.25">
      <c r="A25" s="93"/>
      <c r="B25" s="91"/>
      <c r="C25" s="65"/>
      <c r="D25" s="65" t="s">
        <v>14</v>
      </c>
      <c r="E25" s="66"/>
      <c r="F25" s="67" t="str">
        <f t="shared" si="0"/>
        <v/>
      </c>
    </row>
    <row r="26" spans="1:6" x14ac:dyDescent="0.25">
      <c r="A26" s="93"/>
      <c r="B26" s="91"/>
      <c r="C26" s="65"/>
      <c r="D26" s="65" t="s">
        <v>14</v>
      </c>
      <c r="E26" s="66"/>
      <c r="F26" s="67" t="str">
        <f t="shared" si="0"/>
        <v/>
      </c>
    </row>
    <row r="27" spans="1:6" x14ac:dyDescent="0.25">
      <c r="A27" s="93"/>
      <c r="B27" s="91"/>
      <c r="C27" s="65"/>
      <c r="D27" s="65" t="s">
        <v>14</v>
      </c>
      <c r="E27" s="66"/>
      <c r="F27" s="67" t="str">
        <f t="shared" si="0"/>
        <v/>
      </c>
    </row>
    <row r="28" spans="1:6" x14ac:dyDescent="0.25">
      <c r="A28" s="93"/>
      <c r="B28" s="91"/>
      <c r="C28" s="65"/>
      <c r="D28" s="65" t="s">
        <v>14</v>
      </c>
      <c r="E28" s="66"/>
      <c r="F28" s="67" t="str">
        <f t="shared" si="0"/>
        <v/>
      </c>
    </row>
    <row r="29" spans="1:6" x14ac:dyDescent="0.25">
      <c r="A29" s="93"/>
      <c r="B29" s="91"/>
      <c r="C29" s="65"/>
      <c r="D29" s="65" t="s">
        <v>14</v>
      </c>
      <c r="E29" s="66"/>
      <c r="F29" s="67" t="str">
        <f t="shared" si="0"/>
        <v/>
      </c>
    </row>
    <row r="30" spans="1:6" x14ac:dyDescent="0.25">
      <c r="A30" s="93"/>
      <c r="B30" s="91"/>
      <c r="C30" s="65"/>
      <c r="D30" s="65" t="s">
        <v>14</v>
      </c>
      <c r="E30" s="66"/>
      <c r="F30" s="67" t="str">
        <f t="shared" si="0"/>
        <v/>
      </c>
    </row>
    <row r="31" spans="1:6" x14ac:dyDescent="0.25">
      <c r="A31" s="93"/>
      <c r="B31" s="91"/>
      <c r="C31" s="65"/>
      <c r="D31" s="65" t="s">
        <v>14</v>
      </c>
      <c r="E31" s="66"/>
      <c r="F31" s="67" t="str">
        <f t="shared" si="0"/>
        <v/>
      </c>
    </row>
    <row r="32" spans="1:6" x14ac:dyDescent="0.25">
      <c r="A32" s="93"/>
      <c r="B32" s="91"/>
      <c r="C32" s="65"/>
      <c r="D32" s="65" t="s">
        <v>14</v>
      </c>
      <c r="E32" s="66"/>
      <c r="F32" s="67" t="str">
        <f t="shared" si="0"/>
        <v/>
      </c>
    </row>
    <row r="33" spans="1:6" x14ac:dyDescent="0.25">
      <c r="A33" s="93"/>
      <c r="B33" s="91"/>
      <c r="C33" s="65"/>
      <c r="D33" s="65" t="s">
        <v>14</v>
      </c>
      <c r="E33" s="66"/>
      <c r="F33" s="67" t="str">
        <f t="shared" si="0"/>
        <v/>
      </c>
    </row>
    <row r="34" spans="1:6" x14ac:dyDescent="0.25">
      <c r="A34" s="93"/>
      <c r="B34" s="91"/>
      <c r="C34" s="65"/>
      <c r="D34" s="65" t="s">
        <v>14</v>
      </c>
      <c r="E34" s="66"/>
      <c r="F34" s="67" t="str">
        <f t="shared" si="0"/>
        <v/>
      </c>
    </row>
    <row r="35" spans="1:6" x14ac:dyDescent="0.25">
      <c r="A35" s="93"/>
      <c r="B35" s="91"/>
      <c r="C35" s="65"/>
      <c r="D35" s="65" t="s">
        <v>14</v>
      </c>
      <c r="E35" s="66"/>
      <c r="F35" s="67" t="str">
        <f t="shared" si="0"/>
        <v/>
      </c>
    </row>
    <row r="36" spans="1:6" x14ac:dyDescent="0.25">
      <c r="A36" s="93"/>
      <c r="B36" s="91"/>
      <c r="C36" s="65"/>
      <c r="D36" s="65" t="s">
        <v>14</v>
      </c>
      <c r="E36" s="66"/>
      <c r="F36" s="67" t="str">
        <f t="shared" si="0"/>
        <v/>
      </c>
    </row>
    <row r="37" spans="1:6" x14ac:dyDescent="0.25">
      <c r="A37" s="93"/>
      <c r="B37" s="91"/>
      <c r="C37" s="65"/>
      <c r="D37" s="65" t="s">
        <v>14</v>
      </c>
      <c r="E37" s="66"/>
      <c r="F37" s="67" t="str">
        <f t="shared" si="0"/>
        <v/>
      </c>
    </row>
    <row r="38" spans="1:6" x14ac:dyDescent="0.25">
      <c r="A38" s="93"/>
      <c r="B38" s="91"/>
      <c r="C38" s="65"/>
      <c r="D38" s="65" t="s">
        <v>14</v>
      </c>
      <c r="E38" s="66"/>
      <c r="F38" s="67" t="str">
        <f t="shared" si="0"/>
        <v/>
      </c>
    </row>
    <row r="39" spans="1:6" x14ac:dyDescent="0.25">
      <c r="A39" s="93"/>
      <c r="B39" s="91"/>
      <c r="C39" s="65"/>
      <c r="D39" s="65" t="s">
        <v>14</v>
      </c>
      <c r="E39" s="66"/>
      <c r="F39" s="67" t="str">
        <f t="shared" si="0"/>
        <v/>
      </c>
    </row>
    <row r="40" spans="1:6" x14ac:dyDescent="0.25">
      <c r="A40" s="93"/>
      <c r="B40" s="91"/>
      <c r="C40" s="65"/>
      <c r="D40" s="65" t="s">
        <v>14</v>
      </c>
      <c r="E40" s="66"/>
      <c r="F40" s="67" t="str">
        <f t="shared" si="0"/>
        <v/>
      </c>
    </row>
    <row r="41" spans="1:6" x14ac:dyDescent="0.25">
      <c r="A41" s="93"/>
      <c r="B41" s="91"/>
      <c r="C41" s="65"/>
      <c r="D41" s="65" t="s">
        <v>14</v>
      </c>
      <c r="E41" s="66"/>
      <c r="F41" s="67" t="str">
        <f t="shared" si="0"/>
        <v/>
      </c>
    </row>
    <row r="42" spans="1:6" x14ac:dyDescent="0.25">
      <c r="A42" s="93"/>
      <c r="B42" s="91"/>
      <c r="C42" s="65"/>
      <c r="D42" s="65" t="s">
        <v>14</v>
      </c>
      <c r="E42" s="66"/>
      <c r="F42" s="67" t="str">
        <f t="shared" si="0"/>
        <v/>
      </c>
    </row>
    <row r="43" spans="1:6" x14ac:dyDescent="0.25">
      <c r="A43" s="93"/>
      <c r="B43" s="91"/>
      <c r="C43" s="65"/>
      <c r="D43" s="65" t="s">
        <v>14</v>
      </c>
      <c r="E43" s="66"/>
      <c r="F43" s="67" t="str">
        <f t="shared" si="0"/>
        <v/>
      </c>
    </row>
    <row r="44" spans="1:6" x14ac:dyDescent="0.25">
      <c r="A44" s="93"/>
      <c r="B44" s="91"/>
      <c r="C44" s="65"/>
      <c r="D44" s="65" t="s">
        <v>14</v>
      </c>
      <c r="E44" s="66"/>
      <c r="F44" s="67" t="str">
        <f t="shared" si="0"/>
        <v/>
      </c>
    </row>
    <row r="45" spans="1:6" x14ac:dyDescent="0.25">
      <c r="A45" s="93"/>
      <c r="B45" s="91"/>
      <c r="C45" s="65"/>
      <c r="D45" s="65" t="s">
        <v>14</v>
      </c>
      <c r="E45" s="66"/>
      <c r="F45" s="67" t="str">
        <f t="shared" si="0"/>
        <v/>
      </c>
    </row>
    <row r="46" spans="1:6" x14ac:dyDescent="0.25">
      <c r="A46" s="93"/>
      <c r="B46" s="91"/>
      <c r="C46" s="65"/>
      <c r="D46" s="65" t="s">
        <v>14</v>
      </c>
      <c r="E46" s="66"/>
      <c r="F46" s="67" t="str">
        <f t="shared" si="0"/>
        <v/>
      </c>
    </row>
    <row r="47" spans="1:6" x14ac:dyDescent="0.25">
      <c r="A47" s="93"/>
      <c r="B47" s="91"/>
      <c r="C47" s="65"/>
      <c r="D47" s="65" t="s">
        <v>14</v>
      </c>
      <c r="E47" s="66"/>
      <c r="F47" s="67" t="str">
        <f t="shared" si="0"/>
        <v/>
      </c>
    </row>
    <row r="48" spans="1:6" x14ac:dyDescent="0.25">
      <c r="A48" s="93"/>
      <c r="B48" s="91"/>
      <c r="C48" s="65"/>
      <c r="D48" s="65" t="s">
        <v>14</v>
      </c>
      <c r="E48" s="66"/>
      <c r="F48" s="67" t="str">
        <f t="shared" si="0"/>
        <v/>
      </c>
    </row>
    <row r="49" spans="1:6" x14ac:dyDescent="0.25">
      <c r="A49" s="93"/>
      <c r="B49" s="91"/>
      <c r="C49" s="65"/>
      <c r="D49" s="65" t="s">
        <v>14</v>
      </c>
      <c r="E49" s="66"/>
      <c r="F49" s="67" t="str">
        <f t="shared" si="0"/>
        <v/>
      </c>
    </row>
    <row r="50" spans="1:6" x14ac:dyDescent="0.25">
      <c r="A50" s="93"/>
      <c r="B50" s="91"/>
      <c r="C50" s="65"/>
      <c r="D50" s="65" t="s">
        <v>14</v>
      </c>
      <c r="E50" s="66"/>
      <c r="F50" s="67" t="str">
        <f t="shared" si="0"/>
        <v/>
      </c>
    </row>
    <row r="51" spans="1:6" x14ac:dyDescent="0.25">
      <c r="A51" s="93"/>
      <c r="B51" s="91"/>
      <c r="C51" s="65"/>
      <c r="D51" s="65" t="s">
        <v>14</v>
      </c>
      <c r="E51" s="66"/>
      <c r="F51" s="67" t="str">
        <f t="shared" si="0"/>
        <v/>
      </c>
    </row>
    <row r="52" spans="1:6" x14ac:dyDescent="0.25">
      <c r="A52" s="93"/>
      <c r="B52" s="91"/>
      <c r="C52" s="65"/>
      <c r="D52" s="65" t="s">
        <v>14</v>
      </c>
      <c r="E52" s="66"/>
      <c r="F52" s="67" t="str">
        <f t="shared" si="0"/>
        <v/>
      </c>
    </row>
    <row r="53" spans="1:6" x14ac:dyDescent="0.25">
      <c r="A53" s="93"/>
      <c r="B53" s="91"/>
      <c r="C53" s="65"/>
      <c r="D53" s="65" t="s">
        <v>14</v>
      </c>
      <c r="E53" s="66"/>
      <c r="F53" s="67" t="str">
        <f t="shared" si="0"/>
        <v/>
      </c>
    </row>
    <row r="54" spans="1:6" x14ac:dyDescent="0.25">
      <c r="A54" s="93"/>
      <c r="B54" s="91"/>
      <c r="C54" s="65"/>
      <c r="D54" s="65" t="s">
        <v>14</v>
      </c>
      <c r="E54" s="66"/>
      <c r="F54" s="67" t="str">
        <f t="shared" si="0"/>
        <v/>
      </c>
    </row>
    <row r="55" spans="1:6" x14ac:dyDescent="0.25">
      <c r="A55" s="93"/>
      <c r="B55" s="91"/>
      <c r="C55" s="65"/>
      <c r="D55" s="65" t="s">
        <v>14</v>
      </c>
      <c r="E55" s="66"/>
      <c r="F55" s="67" t="str">
        <f t="shared" si="0"/>
        <v/>
      </c>
    </row>
    <row r="56" spans="1:6" x14ac:dyDescent="0.25">
      <c r="A56" s="93"/>
      <c r="B56" s="91"/>
      <c r="C56" s="65"/>
      <c r="D56" s="65" t="s">
        <v>14</v>
      </c>
      <c r="E56" s="66"/>
      <c r="F56" s="67" t="str">
        <f t="shared" si="0"/>
        <v/>
      </c>
    </row>
    <row r="57" spans="1:6" x14ac:dyDescent="0.25">
      <c r="A57" s="93"/>
      <c r="B57" s="91"/>
      <c r="C57" s="65"/>
      <c r="D57" s="65" t="s">
        <v>14</v>
      </c>
      <c r="E57" s="66"/>
      <c r="F57" s="67" t="str">
        <f t="shared" si="0"/>
        <v/>
      </c>
    </row>
    <row r="58" spans="1:6" x14ac:dyDescent="0.25">
      <c r="A58" s="93"/>
      <c r="B58" s="91"/>
      <c r="C58" s="65"/>
      <c r="D58" s="65" t="s">
        <v>14</v>
      </c>
      <c r="E58" s="66"/>
      <c r="F58" s="67" t="str">
        <f t="shared" si="0"/>
        <v/>
      </c>
    </row>
    <row r="59" spans="1:6" x14ac:dyDescent="0.25">
      <c r="A59" s="93"/>
      <c r="B59" s="91"/>
      <c r="C59" s="65"/>
      <c r="D59" s="65" t="s">
        <v>14</v>
      </c>
      <c r="E59" s="66"/>
      <c r="F59" s="67" t="str">
        <f t="shared" si="0"/>
        <v/>
      </c>
    </row>
    <row r="60" spans="1:6" x14ac:dyDescent="0.25">
      <c r="A60" s="93"/>
      <c r="B60" s="91"/>
      <c r="C60" s="65"/>
      <c r="D60" s="65" t="s">
        <v>14</v>
      </c>
      <c r="E60" s="66"/>
      <c r="F60" s="67" t="str">
        <f t="shared" si="0"/>
        <v/>
      </c>
    </row>
    <row r="61" spans="1:6" x14ac:dyDescent="0.25">
      <c r="A61" s="93"/>
      <c r="B61" s="91"/>
      <c r="C61" s="65"/>
      <c r="D61" s="65" t="s">
        <v>14</v>
      </c>
      <c r="E61" s="66"/>
      <c r="F61" s="67" t="str">
        <f t="shared" si="0"/>
        <v/>
      </c>
    </row>
    <row r="62" spans="1:6" x14ac:dyDescent="0.25">
      <c r="A62" s="93"/>
      <c r="B62" s="91"/>
      <c r="C62" s="65"/>
      <c r="D62" s="65" t="s">
        <v>14</v>
      </c>
      <c r="E62" s="66"/>
      <c r="F62" s="67" t="str">
        <f t="shared" si="0"/>
        <v/>
      </c>
    </row>
    <row r="63" spans="1:6" x14ac:dyDescent="0.25">
      <c r="A63" s="93"/>
      <c r="B63" s="91"/>
      <c r="C63" s="65"/>
      <c r="D63" s="65" t="s">
        <v>14</v>
      </c>
      <c r="E63" s="66"/>
      <c r="F63" s="67" t="str">
        <f t="shared" si="0"/>
        <v/>
      </c>
    </row>
    <row r="64" spans="1:6" x14ac:dyDescent="0.25">
      <c r="A64" s="93"/>
      <c r="B64" s="91"/>
      <c r="C64" s="65"/>
      <c r="D64" s="65" t="s">
        <v>14</v>
      </c>
      <c r="E64" s="66"/>
      <c r="F64" s="67" t="str">
        <f t="shared" si="0"/>
        <v/>
      </c>
    </row>
    <row r="65" spans="1:6" x14ac:dyDescent="0.25">
      <c r="A65" s="93"/>
      <c r="B65" s="91"/>
      <c r="C65" s="65"/>
      <c r="D65" s="65" t="s">
        <v>14</v>
      </c>
      <c r="E65" s="66"/>
      <c r="F65" s="67" t="str">
        <f t="shared" si="0"/>
        <v/>
      </c>
    </row>
    <row r="66" spans="1:6" x14ac:dyDescent="0.25">
      <c r="A66" s="93"/>
      <c r="B66" s="91"/>
      <c r="C66" s="65"/>
      <c r="D66" s="65" t="s">
        <v>14</v>
      </c>
      <c r="E66" s="66"/>
      <c r="F66" s="67" t="str">
        <f t="shared" si="0"/>
        <v/>
      </c>
    </row>
    <row r="67" spans="1:6" x14ac:dyDescent="0.25">
      <c r="A67" s="93"/>
      <c r="B67" s="91"/>
      <c r="C67" s="65"/>
      <c r="D67" s="65" t="s">
        <v>14</v>
      </c>
      <c r="E67" s="66"/>
      <c r="F67" s="67" t="str">
        <f t="shared" si="0"/>
        <v/>
      </c>
    </row>
    <row r="68" spans="1:6" x14ac:dyDescent="0.25">
      <c r="A68" s="93"/>
      <c r="B68" s="91"/>
      <c r="C68" s="65"/>
      <c r="D68" s="65" t="s">
        <v>14</v>
      </c>
      <c r="E68" s="66"/>
      <c r="F68" s="67" t="str">
        <f t="shared" si="0"/>
        <v/>
      </c>
    </row>
    <row r="69" spans="1:6" x14ac:dyDescent="0.25">
      <c r="A69" s="94"/>
      <c r="B69" s="91"/>
      <c r="C69" s="68"/>
      <c r="D69" s="65" t="s">
        <v>14</v>
      </c>
      <c r="E69" s="69"/>
      <c r="F69" s="67" t="str">
        <f t="shared" si="0"/>
        <v/>
      </c>
    </row>
    <row r="70" spans="1:6" ht="45" customHeight="1" x14ac:dyDescent="0.25">
      <c r="A70" s="76">
        <f>A20+1</f>
        <v>299</v>
      </c>
      <c r="B70" s="95" t="str">
        <f>_xlfn.CONCAT(_xlfn._LONGTEXT("Total percentage of Construction Materials and Construction Labour that is Canadian Construction Materials and Canadian Construction Labour Suppliers  (%)(value to 2 decimal places as a percentage): &lt;value may not be less than the Committed Canadian Conte","nt Percentage selected in item #"),A17,"&gt; &lt;auto-calculated value&gt;")</f>
        <v>Total percentage of Construction Materials and Construction Labour that is Canadian Construction Materials and Canadian Construction Labour Suppliers  (%)(value to 2 decimal places as a percentage): &lt;value may not be less than the Committed Canadian Content Percentage selected in item #297&gt; &lt;auto-calculated value&gt;</v>
      </c>
      <c r="C70" s="95"/>
      <c r="D70" s="95"/>
      <c r="E70" s="95"/>
      <c r="F70" s="78">
        <f>SUMIF(D20:D69,'Workbook Lists'!AA3,F20:F69)+SUMIF(D20:D69,'Workbook Lists'!AA4,F20:F69)</f>
        <v>0</v>
      </c>
    </row>
    <row r="71" spans="1:6" x14ac:dyDescent="0.25"/>
  </sheetData>
  <sheetProtection algorithmName="SHA-512" hashValue="3SEF99KqYBfENaf+7Ks1j+I5NHjL89i1pXWv3xd8px2HMe5K6L0dL4RbYCjPw4RdreXX8S+C6hCtzOl4P+qWHg==" saltValue="3JoHShKIhxLCf9s/nXX1Yg==" spinCount="100000" sheet="1" objects="1" scenarios="1" formatRows="0"/>
  <mergeCells count="4">
    <mergeCell ref="A20:A69"/>
    <mergeCell ref="B20:B69"/>
    <mergeCell ref="B70:E70"/>
    <mergeCell ref="A6:F6"/>
  </mergeCells>
  <conditionalFormatting sqref="C16">
    <cfRule type="expression" dxfId="13" priority="1">
      <formula>$C$16=""</formula>
    </cfRule>
  </conditionalFormatting>
  <conditionalFormatting sqref="C17">
    <cfRule type="expression" dxfId="12" priority="2">
      <formula>OR(AND($C$16="Yes",$C$17=""),AND(OR($C$17="&lt;select one&gt;",$C$17=""),$F$70&lt;&gt;0))</formula>
    </cfRule>
    <cfRule type="expression" dxfId="11" priority="9">
      <formula>$C$16="Yes"</formula>
    </cfRule>
  </conditionalFormatting>
  <conditionalFormatting sqref="C20:C69">
    <cfRule type="expression" dxfId="10" priority="3">
      <formula>AND($E20&gt;0,$C20="")</formula>
    </cfRule>
  </conditionalFormatting>
  <conditionalFormatting sqref="C20:E69">
    <cfRule type="expression" dxfId="9" priority="8">
      <formula>$C$16="Yes"</formula>
    </cfRule>
  </conditionalFormatting>
  <conditionalFormatting sqref="D20:D69">
    <cfRule type="expression" dxfId="8" priority="4">
      <formula>AND(OR($D20="&lt;select one&gt;",$D20=""),$E20&gt;0)</formula>
    </cfRule>
  </conditionalFormatting>
  <conditionalFormatting sqref="F20:F69">
    <cfRule type="expression" dxfId="7" priority="7">
      <formula>$C$16="Yes"</formula>
    </cfRule>
  </conditionalFormatting>
  <conditionalFormatting sqref="F70">
    <cfRule type="expression" dxfId="6" priority="6">
      <formula>AND($C$16="Yes",$C$17&lt;&gt;"&lt;select one&gt;",$F$70&lt;$C$17)</formula>
    </cfRule>
  </conditionalFormatting>
  <dataValidations count="5">
    <dataValidation type="decimal" operator="greaterThanOrEqual" allowBlank="1" showInputMessage="1" showErrorMessage="1" error="Value cannot exceed 100%" sqref="F20:F69" xr:uid="{2BD47EDA-644C-4369-AE59-FDE15B3CECE2}">
      <formula1>0</formula1>
    </dataValidation>
    <dataValidation allowBlank="1" showInputMessage="1" showErrorMessage="1" error="Value cannot exceed 100%" sqref="F15 F19" xr:uid="{52EBAC81-EC68-48F6-9608-57DC131BC302}"/>
    <dataValidation type="list" allowBlank="1" showInputMessage="1" showErrorMessage="1" error="Value cannot exceed 100%" sqref="C16" xr:uid="{87F7BC74-F3F2-4D57-952A-FD54B54A08C7}">
      <formula1>"&lt;select one&gt;,Yes,No"</formula1>
    </dataValidation>
    <dataValidation type="list" allowBlank="1" showInputMessage="1" showErrorMessage="1" sqref="C16" xr:uid="{23CB89AB-49B3-4410-B99B-B4ECA87E505C}">
      <formula1>"&lt;select one&gt;,Yes,No"</formula1>
    </dataValidation>
    <dataValidation type="decimal" operator="greaterThanOrEqual" allowBlank="1" showInputMessage="1" showErrorMessage="1" sqref="E20:E69" xr:uid="{33C30511-4E1E-4B3B-AC29-F7D137A0294F}">
      <formula1>0</formula1>
    </dataValidation>
  </dataValidations>
  <pageMargins left="0.7" right="0.7" top="0.75" bottom="0.75" header="0.3" footer="0.3"/>
  <drawing r:id="rId1"/>
  <extLst>
    <ext xmlns:x14="http://schemas.microsoft.com/office/spreadsheetml/2009/9/main" uri="{CCE6A557-97BC-4b89-ADB6-D9C93CAAB3DF}">
      <x14:dataValidations xmlns:xm="http://schemas.microsoft.com/office/excel/2006/main" count="2">
        <x14:dataValidation type="list" allowBlank="1" showInputMessage="1" showErrorMessage="1" xr:uid="{9C1C33D8-1CAE-43D9-8E5E-2DFDCF28AEDB}">
          <x14:formula1>
            <xm:f>'Workbook Lists'!$Z$2:$Z$7</xm:f>
          </x14:formula1>
          <xm:sqref>C17</xm:sqref>
        </x14:dataValidation>
        <x14:dataValidation type="list" allowBlank="1" showInputMessage="1" showErrorMessage="1" xr:uid="{5810BB80-8B25-43D6-8853-3D857583BDAE}">
          <x14:formula1>
            <xm:f>'Workbook Lists'!$AA$2:$AA$5</xm:f>
          </x14:formula1>
          <xm:sqref>D20:D69</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C8504F-6606-45BD-A859-FAC19BE5480B}">
  <dimension ref="A1:C34"/>
  <sheetViews>
    <sheetView showGridLines="0" zoomScale="110" zoomScaleNormal="110" workbookViewId="0">
      <selection activeCell="C16" sqref="C16"/>
    </sheetView>
  </sheetViews>
  <sheetFormatPr defaultColWidth="0" defaultRowHeight="15" zeroHeight="1" x14ac:dyDescent="0.25"/>
  <cols>
    <col min="1" max="1" width="5.7109375" customWidth="1"/>
    <col min="2" max="3" width="55.7109375" customWidth="1"/>
    <col min="4" max="16384" width="9.140625" hidden="1"/>
  </cols>
  <sheetData>
    <row r="1" spans="1:3" x14ac:dyDescent="0.25">
      <c r="B1" s="7"/>
      <c r="C1" s="77" t="str">
        <f>'Proponent Information'!C1</f>
        <v>LLT(e)PF-PW100(v2)</v>
      </c>
    </row>
    <row r="2" spans="1:3" ht="21" x14ac:dyDescent="0.35">
      <c r="A2" s="8" t="str">
        <f>'Proponent Information'!A2</f>
        <v>LLT(e) RFP Proposal Workbook</v>
      </c>
      <c r="B2" s="9"/>
      <c r="C2" s="3"/>
    </row>
    <row r="3" spans="1:3" x14ac:dyDescent="0.25">
      <c r="A3" s="10"/>
      <c r="B3" s="9"/>
      <c r="C3" s="3"/>
    </row>
    <row r="4" spans="1:3" x14ac:dyDescent="0.25">
      <c r="A4" s="11" t="s">
        <v>264</v>
      </c>
      <c r="B4" s="7"/>
    </row>
    <row r="5" spans="1:3" x14ac:dyDescent="0.25">
      <c r="A5" s="12" t="s">
        <v>2</v>
      </c>
      <c r="B5" s="13"/>
      <c r="C5" s="14"/>
    </row>
    <row r="6" spans="1:3" ht="27" customHeight="1" x14ac:dyDescent="0.25">
      <c r="A6" s="81" t="s">
        <v>3</v>
      </c>
      <c r="B6" s="81"/>
      <c r="C6" s="81"/>
    </row>
    <row r="7" spans="1:3" x14ac:dyDescent="0.25">
      <c r="A7" s="12" t="s">
        <v>4</v>
      </c>
      <c r="B7" s="33"/>
      <c r="C7" s="12"/>
    </row>
    <row r="8" spans="1:3" x14ac:dyDescent="0.25">
      <c r="A8" s="12" t="s">
        <v>5</v>
      </c>
      <c r="B8" s="33"/>
      <c r="C8" s="12"/>
    </row>
    <row r="9" spans="1:3" x14ac:dyDescent="0.25">
      <c r="A9" s="12" t="s">
        <v>6</v>
      </c>
      <c r="B9" s="33"/>
      <c r="C9" s="12"/>
    </row>
    <row r="10" spans="1:3" x14ac:dyDescent="0.25">
      <c r="A10" s="12" t="s">
        <v>7</v>
      </c>
      <c r="B10" s="33"/>
      <c r="C10" s="12"/>
    </row>
    <row r="11" spans="1:3" x14ac:dyDescent="0.25">
      <c r="A11" s="14"/>
      <c r="B11" s="7"/>
    </row>
    <row r="12" spans="1:3" x14ac:dyDescent="0.25">
      <c r="A12" s="15" t="s">
        <v>8</v>
      </c>
      <c r="B12" s="16" t="s">
        <v>9</v>
      </c>
      <c r="C12" s="15"/>
    </row>
    <row r="13" spans="1:3" x14ac:dyDescent="0.25">
      <c r="A13" s="17">
        <v>1</v>
      </c>
      <c r="B13" s="18" t="str">
        <f>'Proponent Information'!$B$13</f>
        <v xml:space="preserve">LLT Energy Project Unique Project ID: </v>
      </c>
      <c r="C13" s="19" t="str">
        <f>IF('Proponent Information'!$C$13="","",'Proponent Information'!$C$13)</f>
        <v/>
      </c>
    </row>
    <row r="14" spans="1:3" x14ac:dyDescent="0.25">
      <c r="B14" s="7"/>
    </row>
    <row r="15" spans="1:3" x14ac:dyDescent="0.25">
      <c r="A15" s="15" t="s">
        <v>8</v>
      </c>
      <c r="B15" s="16" t="s">
        <v>265</v>
      </c>
      <c r="C15" s="15"/>
    </row>
    <row r="16" spans="1:3" ht="45" x14ac:dyDescent="0.25">
      <c r="A16" s="17">
        <f>MAX('CCCP Summary'!A:A)+1</f>
        <v>300</v>
      </c>
      <c r="B16" s="18" t="s">
        <v>266</v>
      </c>
      <c r="C16" s="39" t="s">
        <v>14</v>
      </c>
    </row>
    <row r="17" spans="1:3" x14ac:dyDescent="0.25">
      <c r="A17" s="17">
        <f>A16+1</f>
        <v>301</v>
      </c>
      <c r="B17" s="22" t="s">
        <v>267</v>
      </c>
      <c r="C17" s="40"/>
    </row>
    <row r="18" spans="1:3" ht="30" x14ac:dyDescent="0.25">
      <c r="A18" s="17">
        <f t="shared" ref="A18:A28" si="0">A17+1</f>
        <v>302</v>
      </c>
      <c r="B18" s="22" t="s">
        <v>268</v>
      </c>
      <c r="C18" s="40"/>
    </row>
    <row r="19" spans="1:3" ht="60" x14ac:dyDescent="0.25">
      <c r="A19" s="17">
        <f t="shared" si="0"/>
        <v>303</v>
      </c>
      <c r="B19" s="34" t="s">
        <v>269</v>
      </c>
      <c r="C19" s="41"/>
    </row>
    <row r="20" spans="1:3" ht="30" x14ac:dyDescent="0.25">
      <c r="A20" s="17">
        <f t="shared" si="0"/>
        <v>304</v>
      </c>
      <c r="B20" s="22" t="s">
        <v>270</v>
      </c>
      <c r="C20" s="40"/>
    </row>
    <row r="21" spans="1:3" ht="30" x14ac:dyDescent="0.25">
      <c r="A21" s="17">
        <f t="shared" si="0"/>
        <v>305</v>
      </c>
      <c r="B21" s="22" t="s">
        <v>271</v>
      </c>
      <c r="C21" s="40"/>
    </row>
    <row r="22" spans="1:3" ht="60" x14ac:dyDescent="0.25">
      <c r="A22" s="17">
        <f t="shared" si="0"/>
        <v>306</v>
      </c>
      <c r="B22" s="34" t="s">
        <v>272</v>
      </c>
      <c r="C22" s="41"/>
    </row>
    <row r="23" spans="1:3" ht="30" x14ac:dyDescent="0.25">
      <c r="A23" s="17">
        <f t="shared" si="0"/>
        <v>307</v>
      </c>
      <c r="B23" s="22" t="s">
        <v>273</v>
      </c>
      <c r="C23" s="40"/>
    </row>
    <row r="24" spans="1:3" ht="30" x14ac:dyDescent="0.25">
      <c r="A24" s="17">
        <f t="shared" si="0"/>
        <v>308</v>
      </c>
      <c r="B24" s="22" t="s">
        <v>274</v>
      </c>
      <c r="C24" s="40"/>
    </row>
    <row r="25" spans="1:3" ht="60" x14ac:dyDescent="0.25">
      <c r="A25" s="17">
        <f t="shared" si="0"/>
        <v>309</v>
      </c>
      <c r="B25" s="34" t="s">
        <v>275</v>
      </c>
      <c r="C25" s="41"/>
    </row>
    <row r="26" spans="1:3" ht="30" x14ac:dyDescent="0.25">
      <c r="A26" s="17">
        <f t="shared" si="0"/>
        <v>310</v>
      </c>
      <c r="B26" s="22" t="s">
        <v>276</v>
      </c>
      <c r="C26" s="40"/>
    </row>
    <row r="27" spans="1:3" ht="30" x14ac:dyDescent="0.25">
      <c r="A27" s="17">
        <f t="shared" si="0"/>
        <v>311</v>
      </c>
      <c r="B27" s="22" t="s">
        <v>277</v>
      </c>
      <c r="C27" s="40"/>
    </row>
    <row r="28" spans="1:3" ht="60" x14ac:dyDescent="0.25">
      <c r="A28" s="17">
        <f t="shared" si="0"/>
        <v>312</v>
      </c>
      <c r="B28" s="34" t="s">
        <v>278</v>
      </c>
      <c r="C28" s="41"/>
    </row>
    <row r="29" spans="1:3" ht="30" x14ac:dyDescent="0.25">
      <c r="A29" s="17">
        <f>A28+1</f>
        <v>313</v>
      </c>
      <c r="B29" s="22" t="s">
        <v>279</v>
      </c>
      <c r="C29" s="44">
        <f>SUM(C19,C22,C25,C28)</f>
        <v>0</v>
      </c>
    </row>
    <row r="30" spans="1:3" x14ac:dyDescent="0.25"/>
    <row r="31" spans="1:3" x14ac:dyDescent="0.25">
      <c r="A31" s="15" t="s">
        <v>8</v>
      </c>
      <c r="B31" s="16" t="s">
        <v>280</v>
      </c>
      <c r="C31" s="35"/>
    </row>
    <row r="32" spans="1:3" ht="45" x14ac:dyDescent="0.25">
      <c r="A32" s="17">
        <f>A29+1</f>
        <v>314</v>
      </c>
      <c r="B32" s="18" t="s">
        <v>281</v>
      </c>
      <c r="C32" s="42" t="s">
        <v>14</v>
      </c>
    </row>
    <row r="33" spans="1:3" x14ac:dyDescent="0.25">
      <c r="A33" s="17">
        <f>A32+1</f>
        <v>315</v>
      </c>
      <c r="B33" s="22" t="s">
        <v>282</v>
      </c>
      <c r="C33" s="43" t="s">
        <v>14</v>
      </c>
    </row>
    <row r="34" spans="1:3" x14ac:dyDescent="0.25"/>
  </sheetData>
  <sheetProtection algorithmName="SHA-512" hashValue="QD7HlaUyWuWg5v+zkYVVcF9Yt/e45ewmEVcqbrlJtBSo2DdmO1mZwrrcCZypjoz9u4Htf0BrFyVMgX/sv9wWcg==" saltValue="YsxEe41eBjlItRRIM7IIgQ==" spinCount="100000" sheet="1" formatRows="0"/>
  <mergeCells count="1">
    <mergeCell ref="A6:C6"/>
  </mergeCells>
  <conditionalFormatting sqref="C16">
    <cfRule type="expression" dxfId="5" priority="8">
      <formula>$C$16=""</formula>
    </cfRule>
  </conditionalFormatting>
  <conditionalFormatting sqref="C17:C28">
    <cfRule type="expression" dxfId="4" priority="13">
      <formula>$C$16="Yes"</formula>
    </cfRule>
  </conditionalFormatting>
  <conditionalFormatting sqref="C19 C22 C25 C28:C29">
    <cfRule type="expression" dxfId="3" priority="1">
      <formula>$C$29&gt;1</formula>
    </cfRule>
  </conditionalFormatting>
  <conditionalFormatting sqref="C32">
    <cfRule type="expression" dxfId="2" priority="7">
      <formula>$C$32=""</formula>
    </cfRule>
  </conditionalFormatting>
  <conditionalFormatting sqref="C33">
    <cfRule type="expression" dxfId="1" priority="6">
      <formula>AND($C$32="Yes",$C$33="")</formula>
    </cfRule>
    <cfRule type="expression" dxfId="0" priority="11">
      <formula>$C$32="Yes"</formula>
    </cfRule>
  </conditionalFormatting>
  <dataValidations count="2">
    <dataValidation type="list" allowBlank="1" showInputMessage="1" showErrorMessage="1" sqref="C16 C32" xr:uid="{2C6F84D2-F288-47AC-A12C-C39E5A3BA73B}">
      <formula1>"&lt;select one&gt;, Yes, No"</formula1>
    </dataValidation>
    <dataValidation type="decimal" allowBlank="1" showInputMessage="1" showErrorMessage="1" error="Value should be at least ten percent (10%) of the Proponent’s total Economic Interest _x000a__x000a_Value cannot exceed 100%. Value should be a numeric value to 2 decimal places as a percentage" prompt="Value should be at least ten percent (10%) of the Proponent’s total Economic Interest " sqref="C19 C22 C25 C28" xr:uid="{A4C0C9C3-EBF6-402E-A5E2-82603A0D98D3}">
      <formula1>0.1</formula1>
      <formula2>1</formula2>
    </dataValidation>
  </dataValidations>
  <pageMargins left="0.7" right="0.7" top="0.75" bottom="0.75" header="0.3" footer="0.3"/>
  <pageSetup scale="77"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98432BE2-F902-4614-A43D-B90A767189E6}">
          <x14:formula1>
            <xm:f>'Workbook Lists'!$AB$2:$AB$4</xm:f>
          </x14:formula1>
          <xm:sqref>C33</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D6C9AE-0D23-47D5-97A5-F9558A527716}">
  <sheetPr>
    <tabColor rgb="FFC00000"/>
  </sheetPr>
  <dimension ref="A1:AB1673"/>
  <sheetViews>
    <sheetView zoomScale="115" zoomScaleNormal="115" workbookViewId="0">
      <selection activeCell="J9" sqref="J9"/>
    </sheetView>
  </sheetViews>
  <sheetFormatPr defaultRowHeight="15" x14ac:dyDescent="0.25"/>
  <cols>
    <col min="1" max="1" width="35.5703125" customWidth="1"/>
    <col min="2" max="2" width="10.85546875" bestFit="1" customWidth="1"/>
    <col min="3" max="3" width="27.28515625" bestFit="1" customWidth="1"/>
    <col min="5" max="5" width="11.85546875" bestFit="1" customWidth="1"/>
    <col min="6" max="7" width="11.28515625" bestFit="1" customWidth="1"/>
    <col min="12" max="12" width="41.7109375" bestFit="1" customWidth="1"/>
    <col min="13" max="14" width="11.28515625" bestFit="1" customWidth="1"/>
    <col min="15" max="15" width="62.140625" bestFit="1" customWidth="1"/>
    <col min="16" max="18" width="35.5703125" customWidth="1"/>
    <col min="19" max="19" width="30.140625" bestFit="1" customWidth="1"/>
    <col min="20" max="20" width="40.5703125" bestFit="1" customWidth="1"/>
    <col min="21" max="21" width="40.5703125" customWidth="1"/>
    <col min="22" max="22" width="29.7109375" bestFit="1" customWidth="1"/>
    <col min="23" max="23" width="40.140625" bestFit="1" customWidth="1"/>
    <col min="24" max="24" width="40.140625" customWidth="1"/>
    <col min="25" max="25" width="92.28515625" bestFit="1" customWidth="1"/>
    <col min="26" max="26" width="11.28515625" bestFit="1" customWidth="1"/>
    <col min="27" max="27" width="78.85546875" bestFit="1" customWidth="1"/>
    <col min="28" max="28" width="39.85546875" customWidth="1"/>
  </cols>
  <sheetData>
    <row r="1" spans="1:28" x14ac:dyDescent="0.25">
      <c r="A1" t="s">
        <v>283</v>
      </c>
      <c r="B1" s="3" t="s">
        <v>284</v>
      </c>
      <c r="C1" s="3"/>
      <c r="D1" s="3"/>
      <c r="E1" s="3"/>
      <c r="F1" s="3"/>
      <c r="G1" s="3"/>
      <c r="H1" s="3" t="s">
        <v>285</v>
      </c>
      <c r="I1" s="3"/>
      <c r="J1" s="3"/>
      <c r="K1" s="3"/>
      <c r="L1" s="3"/>
      <c r="M1" s="3"/>
      <c r="N1" s="3"/>
      <c r="O1" t="s">
        <v>286</v>
      </c>
      <c r="P1" t="s">
        <v>287</v>
      </c>
      <c r="Q1" t="s">
        <v>288</v>
      </c>
      <c r="R1" t="s">
        <v>289</v>
      </c>
      <c r="S1" t="s">
        <v>290</v>
      </c>
      <c r="T1" t="s">
        <v>291</v>
      </c>
      <c r="U1" t="s">
        <v>292</v>
      </c>
      <c r="V1" t="s">
        <v>293</v>
      </c>
      <c r="W1" t="s">
        <v>294</v>
      </c>
      <c r="X1" t="s">
        <v>295</v>
      </c>
      <c r="Y1" t="s">
        <v>296</v>
      </c>
      <c r="Z1" t="s">
        <v>297</v>
      </c>
      <c r="AA1" t="s">
        <v>298</v>
      </c>
      <c r="AB1" t="s">
        <v>299</v>
      </c>
    </row>
    <row r="2" spans="1:28" x14ac:dyDescent="0.25">
      <c r="A2" t="s">
        <v>14</v>
      </c>
      <c r="B2" t="s">
        <v>54</v>
      </c>
      <c r="C2" t="s">
        <v>300</v>
      </c>
      <c r="D2" t="s">
        <v>301</v>
      </c>
      <c r="E2" s="4" t="s">
        <v>14</v>
      </c>
      <c r="F2" s="4" t="s">
        <v>14</v>
      </c>
      <c r="G2" s="4" t="s">
        <v>14</v>
      </c>
      <c r="H2" t="s">
        <v>302</v>
      </c>
      <c r="I2" t="s">
        <v>303</v>
      </c>
      <c r="J2" t="s">
        <v>304</v>
      </c>
      <c r="K2" t="s">
        <v>305</v>
      </c>
      <c r="L2" s="4" t="s">
        <v>14</v>
      </c>
      <c r="M2" s="4" t="s">
        <v>14</v>
      </c>
      <c r="N2" s="4" t="s">
        <v>14</v>
      </c>
      <c r="O2" t="s">
        <v>14</v>
      </c>
      <c r="P2" t="s">
        <v>14</v>
      </c>
      <c r="Q2" t="s">
        <v>14</v>
      </c>
      <c r="R2" t="s">
        <v>14</v>
      </c>
      <c r="S2" s="4" t="str" cm="1">
        <f t="array" ref="S2">_xlfn.UNIQUE(_xlfn._xlws.FILTER($R$2:$R$6,$R$2:$R$6&lt;&gt;""))</f>
        <v>&lt;select one&gt;</v>
      </c>
      <c r="T2" s="4" t="str" cm="1">
        <f t="array" ref="T2">_xlfn.UNIQUE(_xlfn._xlws.FILTER($R$2:$R$10,$R$2:$R$10&lt;&gt;""))</f>
        <v>&lt;select one&gt;</v>
      </c>
      <c r="U2" t="s">
        <v>14</v>
      </c>
      <c r="V2" s="4" t="str" cm="1">
        <f t="array" ref="V2">_xlfn.UNIQUE(_xlfn._xlws.FILTER($U$2:$U$6,$U$2:$U$6&lt;&gt;""))</f>
        <v>&lt;select one&gt;</v>
      </c>
      <c r="W2" s="4" t="str" cm="1">
        <f t="array" ref="W2">_xlfn.UNIQUE(_xlfn._xlws.FILTER($U$2:$U$10,$U$2:$U$10&lt;&gt;""))</f>
        <v>&lt;select one&gt;</v>
      </c>
      <c r="X2" t="s">
        <v>14</v>
      </c>
      <c r="Y2" t="s">
        <v>14</v>
      </c>
      <c r="Z2" t="s">
        <v>14</v>
      </c>
      <c r="AA2" t="s">
        <v>14</v>
      </c>
      <c r="AB2" t="s">
        <v>14</v>
      </c>
    </row>
    <row r="3" spans="1:28" x14ac:dyDescent="0.25">
      <c r="A3" t="s">
        <v>306</v>
      </c>
      <c r="B3" t="s">
        <v>54</v>
      </c>
      <c r="C3" t="s">
        <v>307</v>
      </c>
      <c r="D3" t="s">
        <v>301</v>
      </c>
      <c r="E3" s="4" t="str" cm="1">
        <f t="array" ref="E3">_xlfn.UNIQUE(B2:B4)</f>
        <v>Hydroelectric waterpower</v>
      </c>
      <c r="F3" s="4" t="str" cm="1">
        <f t="array" ref="F3:F5">_xlfn.UNIQUE(_xlfn._xlws.FILTER(C2:C4,B2:B4='Project Information'!C17,""))</f>
        <v>Reservoir</v>
      </c>
      <c r="G3" s="4" t="str" cm="1">
        <f t="array" ref="G3">_xlfn.UNIQUE(_xlfn._xlws.FILTER(D2:D4,(B2:B4='Project Information'!C17)*(C2:C4='Project Information'!C18),""))</f>
        <v/>
      </c>
      <c r="H3" t="s">
        <v>308</v>
      </c>
      <c r="I3" t="s">
        <v>309</v>
      </c>
      <c r="J3" t="s">
        <v>310</v>
      </c>
      <c r="K3" t="s">
        <v>311</v>
      </c>
      <c r="L3" s="4" t="str" cm="1">
        <f t="array" ref="L3:L52">_xlfn._xlws.SORT(_xlfn.UNIQUE(H3:H1673,FALSE,FALSE))</f>
        <v>Algoma (District)</v>
      </c>
      <c r="M3" s="4" t="str" cm="1">
        <f t="array" ref="M3">_xlfn._xlws.SORT(_xlfn.UNIQUE(_xlfn._xlws.FILTER(J2:J1673,(H2:H1673='Project Site Information'!C17),"")))</f>
        <v/>
      </c>
      <c r="N3" s="4" t="str" cm="1">
        <f t="array" ref="N3">_xlfn._xlws.SORT(_xlfn.UNIQUE(_xlfn._xlws.FILTER(K2:K1673,(H2:H1673='Project Site Information'!C17)*(J2:J1673='Project Site Information'!C18),"")))</f>
        <v/>
      </c>
      <c r="O3" t="s">
        <v>312</v>
      </c>
      <c r="P3" s="6" t="s">
        <v>313</v>
      </c>
      <c r="Q3" t="s">
        <v>314</v>
      </c>
      <c r="R3" t="str">
        <f>IF('Connection Information'!$C$36="","",'Connection Information'!$C$36)</f>
        <v/>
      </c>
      <c r="S3" s="4"/>
      <c r="T3" s="4"/>
      <c r="U3" t="str">
        <f>IF('Connection Information'!$C$85="","",'Connection Information'!$C$85)</f>
        <v/>
      </c>
      <c r="V3" s="4"/>
      <c r="W3" s="4"/>
      <c r="X3" t="s">
        <v>315</v>
      </c>
      <c r="Y3" t="s">
        <v>316</v>
      </c>
      <c r="Z3" s="70">
        <v>0.6</v>
      </c>
      <c r="AA3" s="70" t="s">
        <v>317</v>
      </c>
      <c r="AB3" t="s">
        <v>312</v>
      </c>
    </row>
    <row r="4" spans="1:28" x14ac:dyDescent="0.25">
      <c r="A4" t="s">
        <v>318</v>
      </c>
      <c r="B4" t="s">
        <v>54</v>
      </c>
      <c r="C4" t="s">
        <v>319</v>
      </c>
      <c r="D4" t="s">
        <v>301</v>
      </c>
      <c r="E4" s="4"/>
      <c r="F4" s="4" t="str">
        <v>Run-of-River</v>
      </c>
      <c r="G4" s="4"/>
      <c r="H4" t="s">
        <v>308</v>
      </c>
      <c r="I4" t="s">
        <v>309</v>
      </c>
      <c r="J4" t="s">
        <v>320</v>
      </c>
      <c r="K4" t="s">
        <v>321</v>
      </c>
      <c r="L4" s="4" t="str">
        <v>Brant (County)</v>
      </c>
      <c r="M4" s="4"/>
      <c r="N4" s="4"/>
      <c r="O4" t="s">
        <v>322</v>
      </c>
      <c r="P4" s="6" t="s">
        <v>323</v>
      </c>
      <c r="Q4" t="s">
        <v>324</v>
      </c>
      <c r="R4" t="str">
        <f>IF('Connection Information'!$C$41="","",'Connection Information'!$C$41)</f>
        <v/>
      </c>
      <c r="S4" s="4"/>
      <c r="T4" s="4"/>
      <c r="U4" t="str">
        <f>IF('Connection Information'!$C$91="","",'Connection Information'!$C$91)</f>
        <v/>
      </c>
      <c r="V4" s="4"/>
      <c r="W4" s="4"/>
      <c r="X4" t="s">
        <v>325</v>
      </c>
      <c r="Y4" s="64" t="s">
        <v>326</v>
      </c>
      <c r="Z4" s="71">
        <v>0.7</v>
      </c>
      <c r="AA4" s="71" t="s">
        <v>327</v>
      </c>
      <c r="AB4" t="s">
        <v>328</v>
      </c>
    </row>
    <row r="5" spans="1:28" x14ac:dyDescent="0.25">
      <c r="A5" t="s">
        <v>329</v>
      </c>
      <c r="E5" s="4"/>
      <c r="F5" s="4" t="str">
        <v>Other</v>
      </c>
      <c r="G5" s="4"/>
      <c r="H5" t="s">
        <v>308</v>
      </c>
      <c r="I5" t="s">
        <v>309</v>
      </c>
      <c r="J5" t="s">
        <v>330</v>
      </c>
      <c r="K5" t="s">
        <v>331</v>
      </c>
      <c r="L5" s="4" t="str">
        <v>Bruce (County)</v>
      </c>
      <c r="M5" s="4"/>
      <c r="N5" s="4"/>
      <c r="O5" t="s">
        <v>332</v>
      </c>
      <c r="P5" s="6" t="s">
        <v>333</v>
      </c>
      <c r="Q5" t="s">
        <v>334</v>
      </c>
      <c r="R5" t="str">
        <f>IF('Connection Information'!$C$46="","",'Connection Information'!$C$46)</f>
        <v/>
      </c>
      <c r="S5" s="4"/>
      <c r="T5" s="4"/>
      <c r="U5" t="str">
        <f>IF('Connection Information'!$C$97="","",'Connection Information'!$C$97)</f>
        <v/>
      </c>
      <c r="V5" s="4"/>
      <c r="W5" s="4"/>
      <c r="Y5" t="s">
        <v>335</v>
      </c>
      <c r="Z5" s="70">
        <v>0.8</v>
      </c>
      <c r="AA5" s="70" t="s">
        <v>336</v>
      </c>
    </row>
    <row r="6" spans="1:28" x14ac:dyDescent="0.25">
      <c r="A6" t="s">
        <v>337</v>
      </c>
      <c r="E6" s="4"/>
      <c r="F6" s="4"/>
      <c r="G6" s="4"/>
      <c r="H6" t="s">
        <v>308</v>
      </c>
      <c r="I6" t="s">
        <v>309</v>
      </c>
      <c r="J6" t="s">
        <v>338</v>
      </c>
      <c r="K6" t="s">
        <v>339</v>
      </c>
      <c r="L6" s="4" t="str">
        <v>Chatham-Kent (Municipality)</v>
      </c>
      <c r="M6" s="4"/>
      <c r="N6" s="4"/>
      <c r="O6" t="s">
        <v>340</v>
      </c>
      <c r="P6" s="6" t="s">
        <v>341</v>
      </c>
      <c r="Q6" t="s">
        <v>342</v>
      </c>
      <c r="R6" t="str">
        <f>IF('Connection Information'!$C$51="","",'Connection Information'!$C$51)</f>
        <v/>
      </c>
      <c r="S6" s="4"/>
      <c r="T6" s="4"/>
      <c r="U6" t="str">
        <f>IF('Connection Information'!$C$103="","",'Connection Information'!$C$103)</f>
        <v/>
      </c>
      <c r="V6" s="4"/>
      <c r="W6" s="4"/>
      <c r="Z6" s="70">
        <v>0.9</v>
      </c>
      <c r="AA6" s="70"/>
    </row>
    <row r="7" spans="1:28" x14ac:dyDescent="0.25">
      <c r="A7" t="s">
        <v>343</v>
      </c>
      <c r="E7" s="4"/>
      <c r="F7" s="4"/>
      <c r="G7" s="4"/>
      <c r="H7" t="s">
        <v>308</v>
      </c>
      <c r="I7" t="s">
        <v>309</v>
      </c>
      <c r="J7" t="s">
        <v>344</v>
      </c>
      <c r="K7" t="s">
        <v>345</v>
      </c>
      <c r="L7" s="4" t="str">
        <v>Cochrane (District)</v>
      </c>
      <c r="M7" s="4"/>
      <c r="N7" s="4"/>
      <c r="P7" s="6" t="s">
        <v>346</v>
      </c>
      <c r="Q7" t="s">
        <v>347</v>
      </c>
      <c r="R7" t="str">
        <f>IF('Connection Information'!$C$59="","",'Connection Information'!$C$59)</f>
        <v/>
      </c>
      <c r="T7" s="4"/>
      <c r="U7" t="str">
        <f>IF('Connection Information'!$C$112="","",'Connection Information'!$C$112)</f>
        <v/>
      </c>
      <c r="W7" s="4"/>
      <c r="Z7" s="70">
        <v>1</v>
      </c>
      <c r="AA7" s="70"/>
    </row>
    <row r="8" spans="1:28" x14ac:dyDescent="0.25">
      <c r="A8" t="s">
        <v>348</v>
      </c>
      <c r="B8" s="6"/>
      <c r="C8" s="6"/>
      <c r="D8" s="6"/>
      <c r="E8" s="4"/>
      <c r="F8" s="4"/>
      <c r="G8" s="4"/>
      <c r="H8" t="s">
        <v>308</v>
      </c>
      <c r="I8" t="s">
        <v>309</v>
      </c>
      <c r="J8" t="s">
        <v>349</v>
      </c>
      <c r="K8" t="s">
        <v>350</v>
      </c>
      <c r="L8" s="4" t="str">
        <v>Dufferin (County)</v>
      </c>
      <c r="M8" s="4"/>
      <c r="N8" s="4"/>
      <c r="P8" s="6" t="s">
        <v>351</v>
      </c>
      <c r="Q8" t="s">
        <v>352</v>
      </c>
      <c r="R8" t="str">
        <f>IF('Connection Information'!$C$64="","",'Connection Information'!$C$64)</f>
        <v/>
      </c>
      <c r="T8" s="4"/>
      <c r="U8" t="str">
        <f>IF('Connection Information'!$C$118="","",'Connection Information'!$C$118)</f>
        <v/>
      </c>
      <c r="W8" s="4"/>
    </row>
    <row r="9" spans="1:28" x14ac:dyDescent="0.25">
      <c r="A9" t="s">
        <v>353</v>
      </c>
      <c r="E9" s="4"/>
      <c r="F9" s="4"/>
      <c r="G9" s="4"/>
      <c r="H9" t="s">
        <v>308</v>
      </c>
      <c r="I9" t="s">
        <v>309</v>
      </c>
      <c r="J9" t="s">
        <v>354</v>
      </c>
      <c r="K9" t="s">
        <v>355</v>
      </c>
      <c r="L9" s="4" t="str">
        <v>Durham (Regional Municipality)</v>
      </c>
      <c r="M9" s="4"/>
      <c r="N9" s="4"/>
      <c r="P9" s="6" t="s">
        <v>356</v>
      </c>
      <c r="Q9" t="s">
        <v>323</v>
      </c>
      <c r="R9" t="str">
        <f>IF('Connection Information'!$C$69="","",'Connection Information'!$C$69)</f>
        <v/>
      </c>
      <c r="T9" s="4"/>
      <c r="U9" t="str">
        <f>IF('Connection Information'!$C$124="","",'Connection Information'!$C$124)</f>
        <v/>
      </c>
      <c r="W9" s="4"/>
    </row>
    <row r="10" spans="1:28" x14ac:dyDescent="0.25">
      <c r="A10" t="s">
        <v>357</v>
      </c>
      <c r="E10" s="4"/>
      <c r="F10" s="4"/>
      <c r="G10" s="4"/>
      <c r="H10" t="s">
        <v>308</v>
      </c>
      <c r="I10" t="s">
        <v>309</v>
      </c>
      <c r="J10" t="s">
        <v>354</v>
      </c>
      <c r="K10" t="s">
        <v>358</v>
      </c>
      <c r="L10" s="4" t="str">
        <v>Elgin (County)</v>
      </c>
      <c r="M10" s="4"/>
      <c r="N10" s="4"/>
      <c r="P10" s="6" t="s">
        <v>359</v>
      </c>
      <c r="Q10" t="s">
        <v>360</v>
      </c>
      <c r="R10" t="str">
        <f>IF('Connection Information'!$C$74="","",'Connection Information'!$C$74)</f>
        <v/>
      </c>
      <c r="T10" s="4"/>
      <c r="U10" t="str">
        <f>IF('Connection Information'!$C$130="","",'Connection Information'!$C$130)</f>
        <v/>
      </c>
      <c r="W10" s="4"/>
    </row>
    <row r="11" spans="1:28" x14ac:dyDescent="0.25">
      <c r="A11" t="s">
        <v>361</v>
      </c>
      <c r="E11" s="4"/>
      <c r="F11" s="4"/>
      <c r="G11" s="4"/>
      <c r="H11" t="s">
        <v>308</v>
      </c>
      <c r="I11" t="s">
        <v>309</v>
      </c>
      <c r="J11" t="s">
        <v>362</v>
      </c>
      <c r="K11" t="s">
        <v>363</v>
      </c>
      <c r="L11" s="4" t="str">
        <v>Essex (County)</v>
      </c>
      <c r="M11" s="4"/>
      <c r="N11" s="4"/>
      <c r="P11" s="6" t="s">
        <v>364</v>
      </c>
      <c r="Q11" t="s">
        <v>365</v>
      </c>
    </row>
    <row r="12" spans="1:28" x14ac:dyDescent="0.25">
      <c r="A12" t="s">
        <v>366</v>
      </c>
      <c r="H12" t="s">
        <v>367</v>
      </c>
      <c r="I12" t="s">
        <v>368</v>
      </c>
      <c r="J12" t="s">
        <v>369</v>
      </c>
      <c r="K12" t="s">
        <v>370</v>
      </c>
      <c r="L12" s="4" t="str">
        <v>Frontenac (County)</v>
      </c>
      <c r="M12" s="4"/>
      <c r="N12" s="4"/>
      <c r="P12" s="6" t="s">
        <v>371</v>
      </c>
      <c r="Q12" t="s">
        <v>372</v>
      </c>
    </row>
    <row r="13" spans="1:28" x14ac:dyDescent="0.25">
      <c r="A13" t="s">
        <v>373</v>
      </c>
      <c r="H13" t="s">
        <v>367</v>
      </c>
      <c r="I13" t="s">
        <v>368</v>
      </c>
      <c r="J13" t="s">
        <v>374</v>
      </c>
      <c r="K13" t="s">
        <v>375</v>
      </c>
      <c r="L13" s="4" t="str">
        <v>Greater Sudbury (City)</v>
      </c>
      <c r="M13" s="4"/>
      <c r="N13" s="4"/>
      <c r="P13" s="6" t="s">
        <v>319</v>
      </c>
      <c r="Q13" t="s">
        <v>376</v>
      </c>
    </row>
    <row r="14" spans="1:28" x14ac:dyDescent="0.25">
      <c r="A14" t="s">
        <v>377</v>
      </c>
      <c r="H14" t="s">
        <v>367</v>
      </c>
      <c r="I14" t="s">
        <v>368</v>
      </c>
      <c r="J14" t="s">
        <v>378</v>
      </c>
      <c r="K14" t="s">
        <v>379</v>
      </c>
      <c r="L14" s="4" t="str">
        <v>Grey (County)</v>
      </c>
      <c r="M14" s="4"/>
      <c r="N14" s="4"/>
      <c r="Q14" t="s">
        <v>380</v>
      </c>
    </row>
    <row r="15" spans="1:28" x14ac:dyDescent="0.25">
      <c r="A15" t="s">
        <v>381</v>
      </c>
      <c r="H15" t="s">
        <v>367</v>
      </c>
      <c r="I15" t="s">
        <v>368</v>
      </c>
      <c r="J15" t="s">
        <v>382</v>
      </c>
      <c r="K15" t="s">
        <v>383</v>
      </c>
      <c r="L15" s="4" t="str">
        <v>Haldimand (County)</v>
      </c>
      <c r="M15" s="4"/>
      <c r="N15" s="4"/>
      <c r="Q15" t="s">
        <v>384</v>
      </c>
    </row>
    <row r="16" spans="1:28" x14ac:dyDescent="0.25">
      <c r="A16" t="s">
        <v>385</v>
      </c>
      <c r="H16" t="s">
        <v>367</v>
      </c>
      <c r="I16" t="s">
        <v>368</v>
      </c>
      <c r="J16" t="s">
        <v>386</v>
      </c>
      <c r="K16" t="s">
        <v>387</v>
      </c>
      <c r="L16" s="4" t="str">
        <v>Haliburton (County)</v>
      </c>
      <c r="M16" s="4"/>
      <c r="N16" s="4"/>
      <c r="Q16" t="s">
        <v>388</v>
      </c>
    </row>
    <row r="17" spans="1:17" x14ac:dyDescent="0.25">
      <c r="A17" t="s">
        <v>389</v>
      </c>
      <c r="H17" t="s">
        <v>367</v>
      </c>
      <c r="I17" t="s">
        <v>368</v>
      </c>
      <c r="J17" t="s">
        <v>390</v>
      </c>
      <c r="K17" t="s">
        <v>391</v>
      </c>
      <c r="L17" s="4" t="str">
        <v>Halton (Regional Municipality)</v>
      </c>
      <c r="M17" s="4"/>
      <c r="N17" s="4"/>
      <c r="Q17" t="s">
        <v>392</v>
      </c>
    </row>
    <row r="18" spans="1:17" x14ac:dyDescent="0.25">
      <c r="A18" t="s">
        <v>393</v>
      </c>
      <c r="H18" t="s">
        <v>367</v>
      </c>
      <c r="I18" t="s">
        <v>368</v>
      </c>
      <c r="J18" t="s">
        <v>394</v>
      </c>
      <c r="K18" t="s">
        <v>395</v>
      </c>
      <c r="L18" s="4" t="str">
        <v>Hamilton (City)</v>
      </c>
      <c r="M18" s="4"/>
      <c r="N18" s="4"/>
      <c r="Q18" t="s">
        <v>396</v>
      </c>
    </row>
    <row r="19" spans="1:17" x14ac:dyDescent="0.25">
      <c r="A19" t="s">
        <v>397</v>
      </c>
      <c r="H19" t="s">
        <v>367</v>
      </c>
      <c r="I19" t="s">
        <v>368</v>
      </c>
      <c r="J19" t="s">
        <v>398</v>
      </c>
      <c r="K19" t="s">
        <v>399</v>
      </c>
      <c r="L19" s="4" t="str">
        <v>Hastings (County)</v>
      </c>
      <c r="M19" s="4"/>
      <c r="N19" s="4"/>
      <c r="Q19" t="s">
        <v>400</v>
      </c>
    </row>
    <row r="20" spans="1:17" x14ac:dyDescent="0.25">
      <c r="A20" t="s">
        <v>401</v>
      </c>
      <c r="H20" t="s">
        <v>367</v>
      </c>
      <c r="I20" t="s">
        <v>368</v>
      </c>
      <c r="J20" t="s">
        <v>402</v>
      </c>
      <c r="K20" t="s">
        <v>403</v>
      </c>
      <c r="L20" s="4" t="str">
        <v>Huron (County)</v>
      </c>
      <c r="M20" s="4"/>
      <c r="N20" s="4"/>
      <c r="Q20" t="s">
        <v>404</v>
      </c>
    </row>
    <row r="21" spans="1:17" x14ac:dyDescent="0.25">
      <c r="A21" t="s">
        <v>405</v>
      </c>
      <c r="H21" t="s">
        <v>367</v>
      </c>
      <c r="I21" t="s">
        <v>368</v>
      </c>
      <c r="J21" t="s">
        <v>406</v>
      </c>
      <c r="K21" t="s">
        <v>407</v>
      </c>
      <c r="L21" s="4" t="str">
        <v>Kawartha Lakes (City)</v>
      </c>
      <c r="M21" s="4"/>
      <c r="N21" s="4"/>
      <c r="Q21" t="s">
        <v>408</v>
      </c>
    </row>
    <row r="22" spans="1:17" x14ac:dyDescent="0.25">
      <c r="A22" t="s">
        <v>409</v>
      </c>
      <c r="H22" t="s">
        <v>367</v>
      </c>
      <c r="I22" t="s">
        <v>368</v>
      </c>
      <c r="J22" t="s">
        <v>410</v>
      </c>
      <c r="K22" t="s">
        <v>411</v>
      </c>
      <c r="L22" s="4" t="str">
        <v>Kenora (District)</v>
      </c>
      <c r="M22" s="4"/>
      <c r="N22" s="4"/>
      <c r="Q22" t="s">
        <v>412</v>
      </c>
    </row>
    <row r="23" spans="1:17" x14ac:dyDescent="0.25">
      <c r="A23" t="s">
        <v>413</v>
      </c>
      <c r="H23" t="s">
        <v>367</v>
      </c>
      <c r="I23" t="s">
        <v>368</v>
      </c>
      <c r="J23" t="s">
        <v>414</v>
      </c>
      <c r="K23" t="s">
        <v>415</v>
      </c>
      <c r="L23" s="4" t="str">
        <v>Lambton (County)</v>
      </c>
      <c r="M23" s="4"/>
      <c r="N23" s="4"/>
      <c r="Q23" t="s">
        <v>416</v>
      </c>
    </row>
    <row r="24" spans="1:17" x14ac:dyDescent="0.25">
      <c r="A24" t="s">
        <v>417</v>
      </c>
      <c r="H24" t="s">
        <v>367</v>
      </c>
      <c r="I24" t="s">
        <v>368</v>
      </c>
      <c r="J24" t="s">
        <v>418</v>
      </c>
      <c r="K24" t="s">
        <v>419</v>
      </c>
      <c r="L24" s="4" t="str">
        <v>Lanark (County)</v>
      </c>
      <c r="M24" s="4"/>
      <c r="N24" s="4"/>
      <c r="Q24" t="s">
        <v>420</v>
      </c>
    </row>
    <row r="25" spans="1:17" x14ac:dyDescent="0.25">
      <c r="A25" t="s">
        <v>421</v>
      </c>
      <c r="H25" t="s">
        <v>367</v>
      </c>
      <c r="I25" t="s">
        <v>368</v>
      </c>
      <c r="J25" t="s">
        <v>422</v>
      </c>
      <c r="K25" t="s">
        <v>423</v>
      </c>
      <c r="L25" s="4" t="str">
        <v>Leeds and Grenville (United counties)</v>
      </c>
      <c r="M25" s="4"/>
      <c r="N25" s="4"/>
      <c r="Q25" t="s">
        <v>424</v>
      </c>
    </row>
    <row r="26" spans="1:17" x14ac:dyDescent="0.25">
      <c r="A26" t="s">
        <v>425</v>
      </c>
      <c r="H26" t="s">
        <v>367</v>
      </c>
      <c r="I26" t="s">
        <v>368</v>
      </c>
      <c r="J26" t="s">
        <v>426</v>
      </c>
      <c r="K26" t="s">
        <v>427</v>
      </c>
      <c r="L26" s="4" t="str">
        <v>Lennox and Addington (County)</v>
      </c>
      <c r="M26" s="4"/>
      <c r="N26" s="4"/>
      <c r="Q26" t="s">
        <v>428</v>
      </c>
    </row>
    <row r="27" spans="1:17" x14ac:dyDescent="0.25">
      <c r="A27" t="s">
        <v>429</v>
      </c>
      <c r="H27" t="s">
        <v>367</v>
      </c>
      <c r="I27" t="s">
        <v>368</v>
      </c>
      <c r="J27" t="s">
        <v>430</v>
      </c>
      <c r="K27" t="s">
        <v>431</v>
      </c>
      <c r="L27" s="4" t="str">
        <v>Manitoulin (District)</v>
      </c>
      <c r="M27" s="4"/>
      <c r="N27" s="4"/>
      <c r="Q27" t="s">
        <v>432</v>
      </c>
    </row>
    <row r="28" spans="1:17" x14ac:dyDescent="0.25">
      <c r="A28" t="s">
        <v>433</v>
      </c>
      <c r="H28" t="s">
        <v>367</v>
      </c>
      <c r="I28" t="s">
        <v>368</v>
      </c>
      <c r="J28" t="s">
        <v>434</v>
      </c>
      <c r="K28" t="s">
        <v>435</v>
      </c>
      <c r="L28" s="4" t="str">
        <v>Middlesex (County)</v>
      </c>
      <c r="M28" s="4"/>
      <c r="N28" s="4"/>
      <c r="Q28" t="s">
        <v>436</v>
      </c>
    </row>
    <row r="29" spans="1:17" x14ac:dyDescent="0.25">
      <c r="A29" t="s">
        <v>437</v>
      </c>
      <c r="H29" t="s">
        <v>367</v>
      </c>
      <c r="I29" t="s">
        <v>368</v>
      </c>
      <c r="J29" t="s">
        <v>438</v>
      </c>
      <c r="K29" t="s">
        <v>439</v>
      </c>
      <c r="L29" s="4" t="str">
        <v>Muskoka (Regional Municipality)</v>
      </c>
      <c r="M29" s="4"/>
      <c r="N29" s="4"/>
      <c r="Q29" t="s">
        <v>440</v>
      </c>
    </row>
    <row r="30" spans="1:17" x14ac:dyDescent="0.25">
      <c r="A30" t="s">
        <v>441</v>
      </c>
      <c r="H30" t="s">
        <v>442</v>
      </c>
      <c r="I30" t="s">
        <v>443</v>
      </c>
      <c r="J30" t="s">
        <v>444</v>
      </c>
      <c r="K30" t="s">
        <v>445</v>
      </c>
      <c r="L30" s="4" t="str">
        <v>Niagara (Regional Municipality)</v>
      </c>
      <c r="M30" s="4"/>
      <c r="N30" s="4"/>
      <c r="Q30" t="s">
        <v>446</v>
      </c>
    </row>
    <row r="31" spans="1:17" x14ac:dyDescent="0.25">
      <c r="A31" t="s">
        <v>447</v>
      </c>
      <c r="H31" t="s">
        <v>442</v>
      </c>
      <c r="I31" t="s">
        <v>443</v>
      </c>
      <c r="J31" t="s">
        <v>448</v>
      </c>
      <c r="K31" t="s">
        <v>449</v>
      </c>
      <c r="L31" s="4" t="str">
        <v>Nipissing (District)</v>
      </c>
      <c r="M31" s="4"/>
      <c r="N31" s="4"/>
      <c r="Q31" t="s">
        <v>450</v>
      </c>
    </row>
    <row r="32" spans="1:17" x14ac:dyDescent="0.25">
      <c r="A32" t="s">
        <v>451</v>
      </c>
      <c r="H32" t="s">
        <v>442</v>
      </c>
      <c r="I32" t="s">
        <v>443</v>
      </c>
      <c r="J32" t="s">
        <v>452</v>
      </c>
      <c r="K32" t="s">
        <v>453</v>
      </c>
      <c r="L32" s="4" t="str">
        <v>Norfolk (County)</v>
      </c>
      <c r="M32" s="4"/>
      <c r="N32" s="4"/>
      <c r="Q32" t="s">
        <v>454</v>
      </c>
    </row>
    <row r="33" spans="1:17" x14ac:dyDescent="0.25">
      <c r="A33" t="s">
        <v>455</v>
      </c>
      <c r="H33" t="s">
        <v>442</v>
      </c>
      <c r="I33" t="s">
        <v>443</v>
      </c>
      <c r="J33" t="s">
        <v>456</v>
      </c>
      <c r="K33" t="s">
        <v>457</v>
      </c>
      <c r="L33" s="4" t="str">
        <v>Northumberland (County)</v>
      </c>
      <c r="M33" s="4"/>
      <c r="N33" s="4"/>
      <c r="Q33" t="s">
        <v>346</v>
      </c>
    </row>
    <row r="34" spans="1:17" x14ac:dyDescent="0.25">
      <c r="A34" t="s">
        <v>458</v>
      </c>
      <c r="H34" t="s">
        <v>442</v>
      </c>
      <c r="I34" t="s">
        <v>443</v>
      </c>
      <c r="J34" t="s">
        <v>459</v>
      </c>
      <c r="K34" t="s">
        <v>460</v>
      </c>
      <c r="L34" s="4" t="str">
        <v>Ottawa (City)</v>
      </c>
      <c r="M34" s="4"/>
      <c r="N34" s="4"/>
      <c r="Q34" t="s">
        <v>461</v>
      </c>
    </row>
    <row r="35" spans="1:17" x14ac:dyDescent="0.25">
      <c r="A35" t="s">
        <v>462</v>
      </c>
      <c r="H35" t="s">
        <v>442</v>
      </c>
      <c r="I35" t="s">
        <v>443</v>
      </c>
      <c r="J35" t="s">
        <v>463</v>
      </c>
      <c r="K35" t="s">
        <v>464</v>
      </c>
      <c r="L35" s="4" t="str">
        <v>Oxford (Regional Municipality)</v>
      </c>
      <c r="M35" s="4"/>
      <c r="N35" s="4"/>
      <c r="Q35" t="s">
        <v>465</v>
      </c>
    </row>
    <row r="36" spans="1:17" x14ac:dyDescent="0.25">
      <c r="A36" t="s">
        <v>466</v>
      </c>
      <c r="H36" t="s">
        <v>442</v>
      </c>
      <c r="I36" t="s">
        <v>443</v>
      </c>
      <c r="J36" t="s">
        <v>467</v>
      </c>
      <c r="K36" t="s">
        <v>468</v>
      </c>
      <c r="L36" s="4" t="str">
        <v>Parry Sound (District)</v>
      </c>
      <c r="M36" s="4"/>
      <c r="N36" s="4"/>
      <c r="Q36" t="s">
        <v>469</v>
      </c>
    </row>
    <row r="37" spans="1:17" x14ac:dyDescent="0.25">
      <c r="A37" t="s">
        <v>470</v>
      </c>
      <c r="H37" t="s">
        <v>442</v>
      </c>
      <c r="I37" t="s">
        <v>443</v>
      </c>
      <c r="J37" t="s">
        <v>471</v>
      </c>
      <c r="K37" t="s">
        <v>472</v>
      </c>
      <c r="L37" s="4" t="str">
        <v>Peel (Regional Municipality)</v>
      </c>
      <c r="M37" s="4"/>
      <c r="N37" s="4"/>
      <c r="Q37" t="s">
        <v>473</v>
      </c>
    </row>
    <row r="38" spans="1:17" x14ac:dyDescent="0.25">
      <c r="A38" t="s">
        <v>474</v>
      </c>
      <c r="H38" t="s">
        <v>442</v>
      </c>
      <c r="I38" t="s">
        <v>443</v>
      </c>
      <c r="J38" t="s">
        <v>475</v>
      </c>
      <c r="K38" t="s">
        <v>476</v>
      </c>
      <c r="L38" s="4" t="str">
        <v>Perth (County)</v>
      </c>
      <c r="M38" s="4"/>
      <c r="N38" s="4"/>
      <c r="Q38" t="s">
        <v>477</v>
      </c>
    </row>
    <row r="39" spans="1:17" x14ac:dyDescent="0.25">
      <c r="A39" t="s">
        <v>478</v>
      </c>
      <c r="H39" t="s">
        <v>442</v>
      </c>
      <c r="I39" t="s">
        <v>443</v>
      </c>
      <c r="J39" t="s">
        <v>479</v>
      </c>
      <c r="K39" t="s">
        <v>480</v>
      </c>
      <c r="L39" s="4" t="str">
        <v>Peterborough (County)</v>
      </c>
      <c r="M39" s="4"/>
      <c r="N39" s="4"/>
      <c r="Q39" t="s">
        <v>481</v>
      </c>
    </row>
    <row r="40" spans="1:17" x14ac:dyDescent="0.25">
      <c r="A40" t="s">
        <v>482</v>
      </c>
      <c r="H40" t="s">
        <v>442</v>
      </c>
      <c r="I40" t="s">
        <v>443</v>
      </c>
      <c r="J40" t="s">
        <v>483</v>
      </c>
      <c r="K40" t="s">
        <v>484</v>
      </c>
      <c r="L40" s="4" t="str">
        <v>Prescott and Russell (United Counties)</v>
      </c>
      <c r="M40" s="4"/>
      <c r="N40" s="4"/>
      <c r="Q40" t="s">
        <v>485</v>
      </c>
    </row>
    <row r="41" spans="1:17" x14ac:dyDescent="0.25">
      <c r="A41" t="s">
        <v>486</v>
      </c>
      <c r="H41" t="s">
        <v>442</v>
      </c>
      <c r="I41" t="s">
        <v>443</v>
      </c>
      <c r="J41" t="s">
        <v>487</v>
      </c>
      <c r="K41" t="s">
        <v>488</v>
      </c>
      <c r="L41" s="4" t="str">
        <v>Prince Edward (County)</v>
      </c>
      <c r="M41" s="4"/>
      <c r="N41" s="4"/>
      <c r="Q41" t="s">
        <v>489</v>
      </c>
    </row>
    <row r="42" spans="1:17" x14ac:dyDescent="0.25">
      <c r="A42" t="s">
        <v>490</v>
      </c>
      <c r="H42" t="s">
        <v>442</v>
      </c>
      <c r="I42" t="s">
        <v>443</v>
      </c>
      <c r="J42" t="s">
        <v>491</v>
      </c>
      <c r="K42" t="s">
        <v>492</v>
      </c>
      <c r="L42" s="4" t="str">
        <v>Rainy River (District)</v>
      </c>
      <c r="M42" s="4"/>
      <c r="N42" s="4"/>
      <c r="Q42" t="s">
        <v>493</v>
      </c>
    </row>
    <row r="43" spans="1:17" x14ac:dyDescent="0.25">
      <c r="A43" t="s">
        <v>494</v>
      </c>
      <c r="H43" t="s">
        <v>442</v>
      </c>
      <c r="I43" t="s">
        <v>443</v>
      </c>
      <c r="J43" t="s">
        <v>495</v>
      </c>
      <c r="K43" t="s">
        <v>496</v>
      </c>
      <c r="L43" s="4" t="str">
        <v>Renfrew (County)</v>
      </c>
      <c r="M43" s="4"/>
      <c r="N43" s="4"/>
      <c r="Q43" t="s">
        <v>497</v>
      </c>
    </row>
    <row r="44" spans="1:17" x14ac:dyDescent="0.25">
      <c r="A44" t="s">
        <v>498</v>
      </c>
      <c r="H44" t="s">
        <v>442</v>
      </c>
      <c r="I44" t="s">
        <v>443</v>
      </c>
      <c r="J44" t="s">
        <v>499</v>
      </c>
      <c r="K44" t="s">
        <v>500</v>
      </c>
      <c r="L44" s="4" t="str">
        <v>Simcoe (County)</v>
      </c>
      <c r="M44" s="4"/>
      <c r="N44" s="4"/>
      <c r="Q44" t="s">
        <v>501</v>
      </c>
    </row>
    <row r="45" spans="1:17" x14ac:dyDescent="0.25">
      <c r="A45" t="s">
        <v>502</v>
      </c>
      <c r="H45" t="s">
        <v>442</v>
      </c>
      <c r="I45" t="s">
        <v>443</v>
      </c>
      <c r="J45" t="s">
        <v>503</v>
      </c>
      <c r="K45" t="s">
        <v>504</v>
      </c>
      <c r="L45" s="4" t="str">
        <v>Stormont, Dundas and Glengarry (United Counties)</v>
      </c>
      <c r="M45" s="4"/>
      <c r="N45" s="4"/>
      <c r="Q45" t="s">
        <v>505</v>
      </c>
    </row>
    <row r="46" spans="1:17" x14ac:dyDescent="0.25">
      <c r="A46" t="s">
        <v>506</v>
      </c>
      <c r="H46" t="s">
        <v>442</v>
      </c>
      <c r="I46" t="s">
        <v>443</v>
      </c>
      <c r="J46" t="s">
        <v>507</v>
      </c>
      <c r="K46" t="s">
        <v>508</v>
      </c>
      <c r="L46" s="4" t="str">
        <v>Sudbury (District)</v>
      </c>
      <c r="M46" s="4"/>
      <c r="N46" s="4"/>
      <c r="Q46" t="s">
        <v>509</v>
      </c>
    </row>
    <row r="47" spans="1:17" x14ac:dyDescent="0.25">
      <c r="A47" t="s">
        <v>510</v>
      </c>
      <c r="H47" t="s">
        <v>442</v>
      </c>
      <c r="I47" t="s">
        <v>443</v>
      </c>
      <c r="J47" t="s">
        <v>511</v>
      </c>
      <c r="K47" t="s">
        <v>512</v>
      </c>
      <c r="L47" s="4" t="str">
        <v>Thunder Bay (District)</v>
      </c>
      <c r="M47" s="4"/>
      <c r="N47" s="4"/>
      <c r="Q47" t="s">
        <v>513</v>
      </c>
    </row>
    <row r="48" spans="1:17" x14ac:dyDescent="0.25">
      <c r="A48" t="s">
        <v>514</v>
      </c>
      <c r="H48" t="s">
        <v>515</v>
      </c>
      <c r="I48" t="s">
        <v>516</v>
      </c>
      <c r="J48" t="s">
        <v>517</v>
      </c>
      <c r="K48" t="s">
        <v>518</v>
      </c>
      <c r="L48" s="4" t="str">
        <v>Timiskaming (District)</v>
      </c>
      <c r="M48" s="4"/>
      <c r="N48" s="4"/>
      <c r="Q48" t="s">
        <v>519</v>
      </c>
    </row>
    <row r="49" spans="1:18" x14ac:dyDescent="0.25">
      <c r="A49" t="s">
        <v>520</v>
      </c>
      <c r="H49" t="s">
        <v>515</v>
      </c>
      <c r="I49" t="s">
        <v>516</v>
      </c>
      <c r="J49" t="s">
        <v>521</v>
      </c>
      <c r="K49" t="s">
        <v>522</v>
      </c>
      <c r="L49" s="4" t="str">
        <v>Toronto (City)</v>
      </c>
      <c r="M49" s="4"/>
      <c r="N49" s="4"/>
      <c r="Q49" t="s">
        <v>523</v>
      </c>
    </row>
    <row r="50" spans="1:18" x14ac:dyDescent="0.25">
      <c r="A50" t="s">
        <v>524</v>
      </c>
      <c r="H50" t="s">
        <v>515</v>
      </c>
      <c r="I50" t="s">
        <v>516</v>
      </c>
      <c r="J50" t="s">
        <v>525</v>
      </c>
      <c r="K50" t="s">
        <v>526</v>
      </c>
      <c r="L50" s="4" t="str">
        <v>Waterloo (Regional Municipality)</v>
      </c>
      <c r="M50" s="4"/>
      <c r="N50" s="4"/>
      <c r="Q50" t="s">
        <v>527</v>
      </c>
    </row>
    <row r="51" spans="1:18" x14ac:dyDescent="0.25">
      <c r="A51" t="s">
        <v>528</v>
      </c>
      <c r="H51" t="s">
        <v>515</v>
      </c>
      <c r="I51" t="s">
        <v>516</v>
      </c>
      <c r="J51" t="s">
        <v>525</v>
      </c>
      <c r="K51" t="s">
        <v>529</v>
      </c>
      <c r="L51" s="4" t="str">
        <v>Wellington (County)</v>
      </c>
      <c r="M51" s="4"/>
      <c r="N51" s="4"/>
      <c r="Q51" t="s">
        <v>530</v>
      </c>
    </row>
    <row r="52" spans="1:18" x14ac:dyDescent="0.25">
      <c r="A52" t="s">
        <v>531</v>
      </c>
      <c r="H52" t="s">
        <v>515</v>
      </c>
      <c r="I52" t="s">
        <v>516</v>
      </c>
      <c r="J52" t="s">
        <v>525</v>
      </c>
      <c r="K52" t="s">
        <v>532</v>
      </c>
      <c r="L52" s="4" t="str">
        <v>York (Regional Municipality)</v>
      </c>
      <c r="M52" s="4"/>
      <c r="N52" s="4"/>
      <c r="Q52" t="s">
        <v>533</v>
      </c>
    </row>
    <row r="53" spans="1:18" x14ac:dyDescent="0.25">
      <c r="A53" t="s">
        <v>534</v>
      </c>
      <c r="H53" t="s">
        <v>515</v>
      </c>
      <c r="I53" t="s">
        <v>516</v>
      </c>
      <c r="J53" t="s">
        <v>535</v>
      </c>
      <c r="K53" t="s">
        <v>536</v>
      </c>
      <c r="Q53" t="s">
        <v>537</v>
      </c>
    </row>
    <row r="54" spans="1:18" x14ac:dyDescent="0.25">
      <c r="A54" t="s">
        <v>538</v>
      </c>
      <c r="H54" t="s">
        <v>515</v>
      </c>
      <c r="I54" t="s">
        <v>516</v>
      </c>
      <c r="J54" t="s">
        <v>525</v>
      </c>
      <c r="K54" t="s">
        <v>539</v>
      </c>
      <c r="Q54" t="s">
        <v>540</v>
      </c>
    </row>
    <row r="55" spans="1:18" x14ac:dyDescent="0.25">
      <c r="A55" t="s">
        <v>541</v>
      </c>
      <c r="H55" t="s">
        <v>515</v>
      </c>
      <c r="I55" t="s">
        <v>516</v>
      </c>
      <c r="J55" t="s">
        <v>535</v>
      </c>
      <c r="K55" t="s">
        <v>542</v>
      </c>
      <c r="Q55" t="s">
        <v>543</v>
      </c>
    </row>
    <row r="56" spans="1:18" x14ac:dyDescent="0.25">
      <c r="A56" t="s">
        <v>544</v>
      </c>
      <c r="H56" t="s">
        <v>515</v>
      </c>
      <c r="I56" t="s">
        <v>516</v>
      </c>
      <c r="J56" t="s">
        <v>525</v>
      </c>
      <c r="K56" t="s">
        <v>545</v>
      </c>
      <c r="Q56" t="s">
        <v>546</v>
      </c>
    </row>
    <row r="57" spans="1:18" x14ac:dyDescent="0.25">
      <c r="A57" t="s">
        <v>547</v>
      </c>
      <c r="H57" t="s">
        <v>515</v>
      </c>
      <c r="I57" t="s">
        <v>516</v>
      </c>
      <c r="J57" t="s">
        <v>548</v>
      </c>
      <c r="K57" t="s">
        <v>549</v>
      </c>
      <c r="Q57" t="s">
        <v>550</v>
      </c>
    </row>
    <row r="58" spans="1:18" x14ac:dyDescent="0.25">
      <c r="A58" t="s">
        <v>551</v>
      </c>
      <c r="H58" t="s">
        <v>515</v>
      </c>
      <c r="I58" t="s">
        <v>516</v>
      </c>
      <c r="J58" t="s">
        <v>552</v>
      </c>
      <c r="K58" t="s">
        <v>553</v>
      </c>
      <c r="Q58" t="s">
        <v>554</v>
      </c>
    </row>
    <row r="59" spans="1:18" x14ac:dyDescent="0.25">
      <c r="A59" t="s">
        <v>555</v>
      </c>
      <c r="H59" t="s">
        <v>515</v>
      </c>
      <c r="I59" t="s">
        <v>516</v>
      </c>
      <c r="J59" t="s">
        <v>556</v>
      </c>
      <c r="K59" t="s">
        <v>557</v>
      </c>
      <c r="Q59" t="s">
        <v>558</v>
      </c>
    </row>
    <row r="60" spans="1:18" x14ac:dyDescent="0.25">
      <c r="A60" t="s">
        <v>559</v>
      </c>
      <c r="H60" t="s">
        <v>515</v>
      </c>
      <c r="I60" t="s">
        <v>516</v>
      </c>
      <c r="J60" t="s">
        <v>560</v>
      </c>
      <c r="K60" t="s">
        <v>561</v>
      </c>
      <c r="Q60" t="s">
        <v>562</v>
      </c>
    </row>
    <row r="61" spans="1:18" x14ac:dyDescent="0.25">
      <c r="A61" t="s">
        <v>563</v>
      </c>
      <c r="H61" t="s">
        <v>515</v>
      </c>
      <c r="I61" t="s">
        <v>516</v>
      </c>
      <c r="J61" t="s">
        <v>564</v>
      </c>
      <c r="K61" t="s">
        <v>565</v>
      </c>
      <c r="Q61" t="s">
        <v>566</v>
      </c>
    </row>
    <row r="62" spans="1:18" x14ac:dyDescent="0.25">
      <c r="A62" t="s">
        <v>567</v>
      </c>
      <c r="H62" t="s">
        <v>515</v>
      </c>
      <c r="I62" t="s">
        <v>516</v>
      </c>
      <c r="J62" t="s">
        <v>568</v>
      </c>
      <c r="K62" t="s">
        <v>569</v>
      </c>
      <c r="Q62" t="s">
        <v>570</v>
      </c>
    </row>
    <row r="63" spans="1:18" x14ac:dyDescent="0.25">
      <c r="A63" t="s">
        <v>571</v>
      </c>
      <c r="H63" t="s">
        <v>515</v>
      </c>
      <c r="I63" t="s">
        <v>516</v>
      </c>
      <c r="J63" t="s">
        <v>572</v>
      </c>
      <c r="K63" t="s">
        <v>573</v>
      </c>
      <c r="Q63" t="s">
        <v>574</v>
      </c>
    </row>
    <row r="64" spans="1:18" x14ac:dyDescent="0.25">
      <c r="A64" t="s">
        <v>575</v>
      </c>
      <c r="H64" t="s">
        <v>515</v>
      </c>
      <c r="I64" t="s">
        <v>516</v>
      </c>
      <c r="J64" t="s">
        <v>576</v>
      </c>
      <c r="K64" t="s">
        <v>577</v>
      </c>
      <c r="Q64" s="6" t="s">
        <v>319</v>
      </c>
      <c r="R64" s="6"/>
    </row>
    <row r="65" spans="1:11" x14ac:dyDescent="0.25">
      <c r="A65" t="s">
        <v>578</v>
      </c>
      <c r="H65" t="s">
        <v>515</v>
      </c>
      <c r="I65" t="s">
        <v>516</v>
      </c>
      <c r="J65" t="s">
        <v>579</v>
      </c>
      <c r="K65" t="s">
        <v>580</v>
      </c>
    </row>
    <row r="66" spans="1:11" x14ac:dyDescent="0.25">
      <c r="A66" t="s">
        <v>581</v>
      </c>
      <c r="H66" t="s">
        <v>515</v>
      </c>
      <c r="I66" t="s">
        <v>516</v>
      </c>
      <c r="J66" t="s">
        <v>582</v>
      </c>
      <c r="K66" t="s">
        <v>583</v>
      </c>
    </row>
    <row r="67" spans="1:11" x14ac:dyDescent="0.25">
      <c r="A67" t="s">
        <v>584</v>
      </c>
      <c r="H67" t="s">
        <v>515</v>
      </c>
      <c r="I67" t="s">
        <v>516</v>
      </c>
      <c r="J67" t="s">
        <v>585</v>
      </c>
      <c r="K67" t="s">
        <v>586</v>
      </c>
    </row>
    <row r="68" spans="1:11" x14ac:dyDescent="0.25">
      <c r="A68" t="s">
        <v>587</v>
      </c>
      <c r="H68" t="s">
        <v>515</v>
      </c>
      <c r="I68" t="s">
        <v>516</v>
      </c>
      <c r="J68" t="s">
        <v>588</v>
      </c>
      <c r="K68" t="s">
        <v>589</v>
      </c>
    </row>
    <row r="69" spans="1:11" x14ac:dyDescent="0.25">
      <c r="A69" t="s">
        <v>590</v>
      </c>
      <c r="H69" t="s">
        <v>515</v>
      </c>
      <c r="I69" t="s">
        <v>516</v>
      </c>
      <c r="J69" t="s">
        <v>591</v>
      </c>
      <c r="K69" t="s">
        <v>592</v>
      </c>
    </row>
    <row r="70" spans="1:11" x14ac:dyDescent="0.25">
      <c r="A70" t="s">
        <v>593</v>
      </c>
      <c r="H70" t="s">
        <v>515</v>
      </c>
      <c r="I70" t="s">
        <v>516</v>
      </c>
      <c r="J70" t="s">
        <v>594</v>
      </c>
      <c r="K70" t="s">
        <v>595</v>
      </c>
    </row>
    <row r="71" spans="1:11" x14ac:dyDescent="0.25">
      <c r="A71" t="s">
        <v>596</v>
      </c>
      <c r="H71" t="s">
        <v>515</v>
      </c>
      <c r="I71" t="s">
        <v>516</v>
      </c>
      <c r="J71" t="s">
        <v>597</v>
      </c>
      <c r="K71" t="s">
        <v>598</v>
      </c>
    </row>
    <row r="72" spans="1:11" x14ac:dyDescent="0.25">
      <c r="A72" t="s">
        <v>599</v>
      </c>
      <c r="H72" t="s">
        <v>515</v>
      </c>
      <c r="I72" t="s">
        <v>516</v>
      </c>
      <c r="J72" t="s">
        <v>600</v>
      </c>
      <c r="K72" t="s">
        <v>601</v>
      </c>
    </row>
    <row r="73" spans="1:11" x14ac:dyDescent="0.25">
      <c r="A73" t="s">
        <v>602</v>
      </c>
      <c r="H73" t="s">
        <v>515</v>
      </c>
      <c r="I73" t="s">
        <v>516</v>
      </c>
      <c r="J73" t="s">
        <v>603</v>
      </c>
      <c r="K73" t="s">
        <v>604</v>
      </c>
    </row>
    <row r="74" spans="1:11" x14ac:dyDescent="0.25">
      <c r="A74" t="s">
        <v>605</v>
      </c>
      <c r="H74" t="s">
        <v>515</v>
      </c>
      <c r="I74" t="s">
        <v>516</v>
      </c>
      <c r="J74" t="s">
        <v>606</v>
      </c>
      <c r="K74" t="s">
        <v>607</v>
      </c>
    </row>
    <row r="75" spans="1:11" x14ac:dyDescent="0.25">
      <c r="A75" t="s">
        <v>608</v>
      </c>
      <c r="H75" t="s">
        <v>515</v>
      </c>
      <c r="I75" t="s">
        <v>516</v>
      </c>
      <c r="J75" t="s">
        <v>609</v>
      </c>
      <c r="K75" t="s">
        <v>610</v>
      </c>
    </row>
    <row r="76" spans="1:11" x14ac:dyDescent="0.25">
      <c r="A76" t="s">
        <v>611</v>
      </c>
      <c r="H76" t="s">
        <v>515</v>
      </c>
      <c r="I76" t="s">
        <v>516</v>
      </c>
      <c r="J76" t="s">
        <v>612</v>
      </c>
      <c r="K76" t="s">
        <v>613</v>
      </c>
    </row>
    <row r="77" spans="1:11" x14ac:dyDescent="0.25">
      <c r="A77" t="s">
        <v>614</v>
      </c>
      <c r="H77" t="s">
        <v>515</v>
      </c>
      <c r="I77" t="s">
        <v>516</v>
      </c>
      <c r="J77" t="s">
        <v>615</v>
      </c>
      <c r="K77" t="s">
        <v>616</v>
      </c>
    </row>
    <row r="78" spans="1:11" x14ac:dyDescent="0.25">
      <c r="A78" t="s">
        <v>617</v>
      </c>
      <c r="H78" t="s">
        <v>515</v>
      </c>
      <c r="I78" t="s">
        <v>516</v>
      </c>
      <c r="J78" t="s">
        <v>606</v>
      </c>
      <c r="K78" t="s">
        <v>618</v>
      </c>
    </row>
    <row r="79" spans="1:11" x14ac:dyDescent="0.25">
      <c r="A79" t="s">
        <v>619</v>
      </c>
      <c r="H79" t="s">
        <v>515</v>
      </c>
      <c r="I79" t="s">
        <v>516</v>
      </c>
      <c r="J79" t="s">
        <v>606</v>
      </c>
      <c r="K79" t="s">
        <v>620</v>
      </c>
    </row>
    <row r="80" spans="1:11" x14ac:dyDescent="0.25">
      <c r="A80" t="s">
        <v>621</v>
      </c>
      <c r="H80" t="s">
        <v>515</v>
      </c>
      <c r="I80" t="s">
        <v>516</v>
      </c>
      <c r="J80" t="s">
        <v>622</v>
      </c>
      <c r="K80" t="s">
        <v>623</v>
      </c>
    </row>
    <row r="81" spans="1:11" x14ac:dyDescent="0.25">
      <c r="A81" t="s">
        <v>624</v>
      </c>
      <c r="H81" t="s">
        <v>515</v>
      </c>
      <c r="I81" t="s">
        <v>516</v>
      </c>
      <c r="J81" t="s">
        <v>622</v>
      </c>
      <c r="K81" t="s">
        <v>625</v>
      </c>
    </row>
    <row r="82" spans="1:11" x14ac:dyDescent="0.25">
      <c r="A82" t="s">
        <v>626</v>
      </c>
      <c r="H82" t="s">
        <v>515</v>
      </c>
      <c r="I82" t="s">
        <v>516</v>
      </c>
      <c r="J82" t="s">
        <v>622</v>
      </c>
      <c r="K82" t="s">
        <v>627</v>
      </c>
    </row>
    <row r="83" spans="1:11" x14ac:dyDescent="0.25">
      <c r="A83" t="s">
        <v>628</v>
      </c>
      <c r="H83" t="s">
        <v>515</v>
      </c>
      <c r="I83" t="s">
        <v>516</v>
      </c>
      <c r="J83" t="s">
        <v>622</v>
      </c>
      <c r="K83" t="s">
        <v>629</v>
      </c>
    </row>
    <row r="84" spans="1:11" x14ac:dyDescent="0.25">
      <c r="A84" t="s">
        <v>630</v>
      </c>
      <c r="H84" t="s">
        <v>515</v>
      </c>
      <c r="I84" t="s">
        <v>516</v>
      </c>
      <c r="J84" t="s">
        <v>622</v>
      </c>
      <c r="K84" t="s">
        <v>631</v>
      </c>
    </row>
    <row r="85" spans="1:11" x14ac:dyDescent="0.25">
      <c r="A85" t="s">
        <v>632</v>
      </c>
      <c r="H85" t="s">
        <v>515</v>
      </c>
      <c r="I85" t="s">
        <v>516</v>
      </c>
      <c r="J85" t="s">
        <v>622</v>
      </c>
      <c r="K85" t="s">
        <v>633</v>
      </c>
    </row>
    <row r="86" spans="1:11" x14ac:dyDescent="0.25">
      <c r="A86" t="s">
        <v>634</v>
      </c>
      <c r="H86" t="s">
        <v>515</v>
      </c>
      <c r="I86" t="s">
        <v>516</v>
      </c>
      <c r="J86" t="s">
        <v>622</v>
      </c>
      <c r="K86" t="s">
        <v>635</v>
      </c>
    </row>
    <row r="87" spans="1:11" x14ac:dyDescent="0.25">
      <c r="A87" t="s">
        <v>636</v>
      </c>
      <c r="H87" t="s">
        <v>515</v>
      </c>
      <c r="I87" t="s">
        <v>516</v>
      </c>
      <c r="J87" t="s">
        <v>622</v>
      </c>
      <c r="K87" t="s">
        <v>637</v>
      </c>
    </row>
    <row r="88" spans="1:11" x14ac:dyDescent="0.25">
      <c r="A88" t="s">
        <v>638</v>
      </c>
      <c r="H88" t="s">
        <v>515</v>
      </c>
      <c r="I88" t="s">
        <v>516</v>
      </c>
      <c r="J88" t="s">
        <v>622</v>
      </c>
      <c r="K88" t="s">
        <v>639</v>
      </c>
    </row>
    <row r="89" spans="1:11" x14ac:dyDescent="0.25">
      <c r="A89" t="s">
        <v>640</v>
      </c>
      <c r="H89" t="s">
        <v>515</v>
      </c>
      <c r="I89" t="s">
        <v>516</v>
      </c>
      <c r="J89" t="s">
        <v>622</v>
      </c>
      <c r="K89" t="s">
        <v>641</v>
      </c>
    </row>
    <row r="90" spans="1:11" x14ac:dyDescent="0.25">
      <c r="A90" t="s">
        <v>642</v>
      </c>
      <c r="H90" t="s">
        <v>515</v>
      </c>
      <c r="I90" t="s">
        <v>516</v>
      </c>
      <c r="J90" t="s">
        <v>622</v>
      </c>
      <c r="K90" t="s">
        <v>643</v>
      </c>
    </row>
    <row r="91" spans="1:11" x14ac:dyDescent="0.25">
      <c r="A91" t="s">
        <v>644</v>
      </c>
      <c r="H91" t="s">
        <v>515</v>
      </c>
      <c r="I91" t="s">
        <v>516</v>
      </c>
      <c r="J91" t="s">
        <v>622</v>
      </c>
      <c r="K91" t="s">
        <v>645</v>
      </c>
    </row>
    <row r="92" spans="1:11" x14ac:dyDescent="0.25">
      <c r="A92" t="s">
        <v>646</v>
      </c>
      <c r="H92" t="s">
        <v>515</v>
      </c>
      <c r="I92" t="s">
        <v>516</v>
      </c>
      <c r="J92" t="s">
        <v>622</v>
      </c>
      <c r="K92" t="s">
        <v>647</v>
      </c>
    </row>
    <row r="93" spans="1:11" x14ac:dyDescent="0.25">
      <c r="A93" t="s">
        <v>648</v>
      </c>
      <c r="H93" t="s">
        <v>515</v>
      </c>
      <c r="I93" t="s">
        <v>516</v>
      </c>
      <c r="J93" t="s">
        <v>622</v>
      </c>
      <c r="K93" t="s">
        <v>649</v>
      </c>
    </row>
    <row r="94" spans="1:11" x14ac:dyDescent="0.25">
      <c r="A94" t="s">
        <v>650</v>
      </c>
      <c r="H94" t="s">
        <v>515</v>
      </c>
      <c r="I94" t="s">
        <v>516</v>
      </c>
      <c r="J94" t="s">
        <v>622</v>
      </c>
      <c r="K94" t="s">
        <v>651</v>
      </c>
    </row>
    <row r="95" spans="1:11" x14ac:dyDescent="0.25">
      <c r="A95" t="s">
        <v>652</v>
      </c>
      <c r="H95" t="s">
        <v>515</v>
      </c>
      <c r="I95" t="s">
        <v>516</v>
      </c>
      <c r="J95" t="s">
        <v>622</v>
      </c>
      <c r="K95" t="s">
        <v>653</v>
      </c>
    </row>
    <row r="96" spans="1:11" x14ac:dyDescent="0.25">
      <c r="A96" t="s">
        <v>654</v>
      </c>
      <c r="H96" t="s">
        <v>515</v>
      </c>
      <c r="I96" t="s">
        <v>516</v>
      </c>
      <c r="J96" t="s">
        <v>622</v>
      </c>
      <c r="K96" t="s">
        <v>655</v>
      </c>
    </row>
    <row r="97" spans="1:11" x14ac:dyDescent="0.25">
      <c r="A97" t="s">
        <v>656</v>
      </c>
      <c r="H97" t="s">
        <v>515</v>
      </c>
      <c r="I97" t="s">
        <v>516</v>
      </c>
      <c r="J97" t="s">
        <v>657</v>
      </c>
      <c r="K97" t="s">
        <v>658</v>
      </c>
    </row>
    <row r="98" spans="1:11" x14ac:dyDescent="0.25">
      <c r="A98" t="s">
        <v>659</v>
      </c>
      <c r="H98" t="s">
        <v>660</v>
      </c>
      <c r="I98" t="s">
        <v>661</v>
      </c>
      <c r="J98" t="s">
        <v>662</v>
      </c>
      <c r="K98" t="s">
        <v>663</v>
      </c>
    </row>
    <row r="99" spans="1:11" x14ac:dyDescent="0.25">
      <c r="A99" t="s">
        <v>664</v>
      </c>
      <c r="H99" t="s">
        <v>660</v>
      </c>
      <c r="I99" t="s">
        <v>661</v>
      </c>
      <c r="J99" t="s">
        <v>665</v>
      </c>
      <c r="K99" t="s">
        <v>666</v>
      </c>
    </row>
    <row r="100" spans="1:11" x14ac:dyDescent="0.25">
      <c r="A100" t="s">
        <v>667</v>
      </c>
      <c r="H100" t="s">
        <v>660</v>
      </c>
      <c r="I100" t="s">
        <v>661</v>
      </c>
      <c r="J100" t="s">
        <v>668</v>
      </c>
      <c r="K100" t="s">
        <v>669</v>
      </c>
    </row>
    <row r="101" spans="1:11" x14ac:dyDescent="0.25">
      <c r="A101" t="s">
        <v>670</v>
      </c>
      <c r="H101" t="s">
        <v>660</v>
      </c>
      <c r="I101" t="s">
        <v>661</v>
      </c>
      <c r="J101" t="s">
        <v>671</v>
      </c>
      <c r="K101" t="s">
        <v>672</v>
      </c>
    </row>
    <row r="102" spans="1:11" x14ac:dyDescent="0.25">
      <c r="A102" t="s">
        <v>673</v>
      </c>
      <c r="H102" t="s">
        <v>660</v>
      </c>
      <c r="I102" t="s">
        <v>661</v>
      </c>
      <c r="J102" t="s">
        <v>674</v>
      </c>
      <c r="K102" t="s">
        <v>675</v>
      </c>
    </row>
    <row r="103" spans="1:11" x14ac:dyDescent="0.25">
      <c r="A103" t="s">
        <v>676</v>
      </c>
      <c r="H103" t="s">
        <v>660</v>
      </c>
      <c r="I103" t="s">
        <v>661</v>
      </c>
      <c r="J103" t="s">
        <v>677</v>
      </c>
      <c r="K103" t="s">
        <v>678</v>
      </c>
    </row>
    <row r="104" spans="1:11" x14ac:dyDescent="0.25">
      <c r="A104" t="s">
        <v>679</v>
      </c>
      <c r="H104" t="s">
        <v>660</v>
      </c>
      <c r="I104" t="s">
        <v>661</v>
      </c>
      <c r="J104" t="s">
        <v>680</v>
      </c>
      <c r="K104" t="s">
        <v>681</v>
      </c>
    </row>
    <row r="105" spans="1:11" x14ac:dyDescent="0.25">
      <c r="A105" t="s">
        <v>682</v>
      </c>
      <c r="H105" t="s">
        <v>660</v>
      </c>
      <c r="I105" t="s">
        <v>661</v>
      </c>
      <c r="J105" t="s">
        <v>683</v>
      </c>
      <c r="K105" t="s">
        <v>684</v>
      </c>
    </row>
    <row r="106" spans="1:11" x14ac:dyDescent="0.25">
      <c r="A106" t="s">
        <v>685</v>
      </c>
      <c r="H106" t="s">
        <v>660</v>
      </c>
      <c r="I106" t="s">
        <v>661</v>
      </c>
      <c r="J106" t="s">
        <v>686</v>
      </c>
      <c r="K106" t="s">
        <v>687</v>
      </c>
    </row>
    <row r="107" spans="1:11" x14ac:dyDescent="0.25">
      <c r="A107" t="s">
        <v>688</v>
      </c>
      <c r="H107" t="s">
        <v>660</v>
      </c>
      <c r="I107" t="s">
        <v>661</v>
      </c>
      <c r="J107" t="s">
        <v>689</v>
      </c>
      <c r="K107" t="s">
        <v>690</v>
      </c>
    </row>
    <row r="108" spans="1:11" x14ac:dyDescent="0.25">
      <c r="A108" t="s">
        <v>691</v>
      </c>
      <c r="H108" t="s">
        <v>660</v>
      </c>
      <c r="I108" t="s">
        <v>661</v>
      </c>
      <c r="J108" t="s">
        <v>692</v>
      </c>
      <c r="K108" t="s">
        <v>693</v>
      </c>
    </row>
    <row r="109" spans="1:11" x14ac:dyDescent="0.25">
      <c r="A109" t="s">
        <v>694</v>
      </c>
      <c r="H109" t="s">
        <v>660</v>
      </c>
      <c r="I109" t="s">
        <v>661</v>
      </c>
      <c r="J109" t="s">
        <v>695</v>
      </c>
      <c r="K109" t="s">
        <v>696</v>
      </c>
    </row>
    <row r="110" spans="1:11" x14ac:dyDescent="0.25">
      <c r="A110" t="s">
        <v>697</v>
      </c>
      <c r="H110" t="s">
        <v>660</v>
      </c>
      <c r="I110" t="s">
        <v>661</v>
      </c>
      <c r="J110" t="s">
        <v>698</v>
      </c>
      <c r="K110" t="s">
        <v>699</v>
      </c>
    </row>
    <row r="111" spans="1:11" x14ac:dyDescent="0.25">
      <c r="A111" t="s">
        <v>700</v>
      </c>
      <c r="H111" t="s">
        <v>660</v>
      </c>
      <c r="I111" t="s">
        <v>661</v>
      </c>
      <c r="J111" t="s">
        <v>701</v>
      </c>
      <c r="K111" t="s">
        <v>702</v>
      </c>
    </row>
    <row r="112" spans="1:11" x14ac:dyDescent="0.25">
      <c r="A112" t="s">
        <v>703</v>
      </c>
      <c r="H112" t="s">
        <v>660</v>
      </c>
      <c r="I112" t="s">
        <v>661</v>
      </c>
      <c r="J112" t="s">
        <v>704</v>
      </c>
      <c r="K112" t="s">
        <v>705</v>
      </c>
    </row>
    <row r="113" spans="1:11" x14ac:dyDescent="0.25">
      <c r="A113" t="s">
        <v>706</v>
      </c>
      <c r="H113" t="s">
        <v>660</v>
      </c>
      <c r="I113" t="s">
        <v>661</v>
      </c>
      <c r="J113" t="s">
        <v>707</v>
      </c>
      <c r="K113" t="s">
        <v>708</v>
      </c>
    </row>
    <row r="114" spans="1:11" x14ac:dyDescent="0.25">
      <c r="A114" t="s">
        <v>709</v>
      </c>
      <c r="H114" t="s">
        <v>660</v>
      </c>
      <c r="I114" t="s">
        <v>661</v>
      </c>
      <c r="J114" t="s">
        <v>710</v>
      </c>
      <c r="K114" t="s">
        <v>711</v>
      </c>
    </row>
    <row r="115" spans="1:11" x14ac:dyDescent="0.25">
      <c r="A115" t="s">
        <v>712</v>
      </c>
      <c r="H115" t="s">
        <v>660</v>
      </c>
      <c r="I115" t="s">
        <v>661</v>
      </c>
      <c r="J115" t="s">
        <v>713</v>
      </c>
      <c r="K115" t="s">
        <v>714</v>
      </c>
    </row>
    <row r="116" spans="1:11" x14ac:dyDescent="0.25">
      <c r="A116" t="s">
        <v>715</v>
      </c>
      <c r="H116" t="s">
        <v>660</v>
      </c>
      <c r="I116" t="s">
        <v>661</v>
      </c>
      <c r="J116" t="s">
        <v>716</v>
      </c>
      <c r="K116" t="s">
        <v>717</v>
      </c>
    </row>
    <row r="117" spans="1:11" x14ac:dyDescent="0.25">
      <c r="A117" t="s">
        <v>718</v>
      </c>
      <c r="H117" t="s">
        <v>660</v>
      </c>
      <c r="I117" t="s">
        <v>661</v>
      </c>
      <c r="J117" t="s">
        <v>719</v>
      </c>
      <c r="K117" t="s">
        <v>720</v>
      </c>
    </row>
    <row r="118" spans="1:11" x14ac:dyDescent="0.25">
      <c r="A118" t="s">
        <v>721</v>
      </c>
      <c r="H118" t="s">
        <v>660</v>
      </c>
      <c r="I118" t="s">
        <v>661</v>
      </c>
      <c r="J118" t="s">
        <v>722</v>
      </c>
      <c r="K118" t="s">
        <v>723</v>
      </c>
    </row>
    <row r="119" spans="1:11" x14ac:dyDescent="0.25">
      <c r="A119" t="s">
        <v>724</v>
      </c>
      <c r="H119" t="s">
        <v>660</v>
      </c>
      <c r="I119" t="s">
        <v>661</v>
      </c>
      <c r="J119" t="s">
        <v>725</v>
      </c>
      <c r="K119" t="s">
        <v>726</v>
      </c>
    </row>
    <row r="120" spans="1:11" x14ac:dyDescent="0.25">
      <c r="A120" t="s">
        <v>727</v>
      </c>
      <c r="H120" t="s">
        <v>728</v>
      </c>
      <c r="I120" t="s">
        <v>729</v>
      </c>
      <c r="J120" t="s">
        <v>730</v>
      </c>
      <c r="K120" t="s">
        <v>731</v>
      </c>
    </row>
    <row r="121" spans="1:11" x14ac:dyDescent="0.25">
      <c r="A121" t="s">
        <v>732</v>
      </c>
      <c r="H121" t="s">
        <v>728</v>
      </c>
      <c r="I121" t="s">
        <v>729</v>
      </c>
      <c r="J121" t="s">
        <v>733</v>
      </c>
      <c r="K121" t="s">
        <v>734</v>
      </c>
    </row>
    <row r="122" spans="1:11" x14ac:dyDescent="0.25">
      <c r="A122" t="s">
        <v>735</v>
      </c>
      <c r="H122" t="s">
        <v>728</v>
      </c>
      <c r="I122" t="s">
        <v>729</v>
      </c>
      <c r="J122" t="s">
        <v>730</v>
      </c>
      <c r="K122" t="s">
        <v>736</v>
      </c>
    </row>
    <row r="123" spans="1:11" x14ac:dyDescent="0.25">
      <c r="A123" t="s">
        <v>737</v>
      </c>
      <c r="H123" t="s">
        <v>728</v>
      </c>
      <c r="I123" t="s">
        <v>729</v>
      </c>
      <c r="J123" t="s">
        <v>730</v>
      </c>
      <c r="K123" t="s">
        <v>738</v>
      </c>
    </row>
    <row r="124" spans="1:11" x14ac:dyDescent="0.25">
      <c r="A124" t="s">
        <v>739</v>
      </c>
      <c r="H124" t="s">
        <v>728</v>
      </c>
      <c r="I124" t="s">
        <v>729</v>
      </c>
      <c r="J124" t="s">
        <v>730</v>
      </c>
      <c r="K124" t="s">
        <v>740</v>
      </c>
    </row>
    <row r="125" spans="1:11" x14ac:dyDescent="0.25">
      <c r="A125" t="s">
        <v>741</v>
      </c>
      <c r="H125" t="s">
        <v>728</v>
      </c>
      <c r="I125" t="s">
        <v>729</v>
      </c>
      <c r="J125" t="s">
        <v>733</v>
      </c>
      <c r="K125" t="s">
        <v>742</v>
      </c>
    </row>
    <row r="126" spans="1:11" x14ac:dyDescent="0.25">
      <c r="A126" t="s">
        <v>743</v>
      </c>
      <c r="H126" t="s">
        <v>728</v>
      </c>
      <c r="I126" t="s">
        <v>729</v>
      </c>
      <c r="J126" t="s">
        <v>733</v>
      </c>
      <c r="K126" t="s">
        <v>744</v>
      </c>
    </row>
    <row r="127" spans="1:11" x14ac:dyDescent="0.25">
      <c r="A127" t="s">
        <v>745</v>
      </c>
      <c r="H127" t="s">
        <v>728</v>
      </c>
      <c r="I127" t="s">
        <v>729</v>
      </c>
      <c r="J127" t="s">
        <v>730</v>
      </c>
      <c r="K127" t="s">
        <v>746</v>
      </c>
    </row>
    <row r="128" spans="1:11" x14ac:dyDescent="0.25">
      <c r="A128" t="s">
        <v>747</v>
      </c>
      <c r="H128" t="s">
        <v>728</v>
      </c>
      <c r="I128" t="s">
        <v>729</v>
      </c>
      <c r="J128" t="s">
        <v>733</v>
      </c>
      <c r="K128" t="s">
        <v>748</v>
      </c>
    </row>
    <row r="129" spans="1:11" x14ac:dyDescent="0.25">
      <c r="A129" t="s">
        <v>749</v>
      </c>
      <c r="H129" t="s">
        <v>728</v>
      </c>
      <c r="I129" t="s">
        <v>729</v>
      </c>
      <c r="J129" t="s">
        <v>730</v>
      </c>
      <c r="K129" t="s">
        <v>750</v>
      </c>
    </row>
    <row r="130" spans="1:11" x14ac:dyDescent="0.25">
      <c r="A130" t="s">
        <v>751</v>
      </c>
      <c r="H130" t="s">
        <v>728</v>
      </c>
      <c r="I130" t="s">
        <v>729</v>
      </c>
      <c r="J130" t="s">
        <v>752</v>
      </c>
      <c r="K130" t="s">
        <v>753</v>
      </c>
    </row>
    <row r="131" spans="1:11" x14ac:dyDescent="0.25">
      <c r="A131" t="s">
        <v>754</v>
      </c>
      <c r="H131" t="s">
        <v>728</v>
      </c>
      <c r="I131" t="s">
        <v>729</v>
      </c>
      <c r="J131" t="s">
        <v>755</v>
      </c>
      <c r="K131" t="s">
        <v>756</v>
      </c>
    </row>
    <row r="132" spans="1:11" x14ac:dyDescent="0.25">
      <c r="A132" t="s">
        <v>757</v>
      </c>
      <c r="H132" t="s">
        <v>728</v>
      </c>
      <c r="I132" t="s">
        <v>729</v>
      </c>
      <c r="J132" t="s">
        <v>758</v>
      </c>
      <c r="K132" t="s">
        <v>759</v>
      </c>
    </row>
    <row r="133" spans="1:11" x14ac:dyDescent="0.25">
      <c r="A133" t="s">
        <v>760</v>
      </c>
      <c r="H133" t="s">
        <v>728</v>
      </c>
      <c r="I133" t="s">
        <v>729</v>
      </c>
      <c r="J133" t="s">
        <v>761</v>
      </c>
      <c r="K133" t="s">
        <v>762</v>
      </c>
    </row>
    <row r="134" spans="1:11" x14ac:dyDescent="0.25">
      <c r="A134" t="s">
        <v>763</v>
      </c>
      <c r="H134" t="s">
        <v>728</v>
      </c>
      <c r="I134" t="s">
        <v>729</v>
      </c>
      <c r="J134" t="s">
        <v>764</v>
      </c>
      <c r="K134" t="s">
        <v>765</v>
      </c>
    </row>
    <row r="135" spans="1:11" x14ac:dyDescent="0.25">
      <c r="A135" t="s">
        <v>766</v>
      </c>
      <c r="H135" t="s">
        <v>728</v>
      </c>
      <c r="I135" t="s">
        <v>729</v>
      </c>
      <c r="J135" t="s">
        <v>767</v>
      </c>
      <c r="K135" t="s">
        <v>768</v>
      </c>
    </row>
    <row r="136" spans="1:11" x14ac:dyDescent="0.25">
      <c r="A136" t="s">
        <v>769</v>
      </c>
      <c r="H136" t="s">
        <v>728</v>
      </c>
      <c r="I136" t="s">
        <v>729</v>
      </c>
      <c r="J136" t="s">
        <v>770</v>
      </c>
      <c r="K136" t="s">
        <v>771</v>
      </c>
    </row>
    <row r="137" spans="1:11" x14ac:dyDescent="0.25">
      <c r="A137" t="s">
        <v>772</v>
      </c>
      <c r="H137" t="s">
        <v>728</v>
      </c>
      <c r="I137" t="s">
        <v>729</v>
      </c>
      <c r="J137" t="s">
        <v>733</v>
      </c>
      <c r="K137" t="s">
        <v>773</v>
      </c>
    </row>
    <row r="138" spans="1:11" x14ac:dyDescent="0.25">
      <c r="A138" t="s">
        <v>774</v>
      </c>
      <c r="H138" t="s">
        <v>728</v>
      </c>
      <c r="I138" t="s">
        <v>729</v>
      </c>
      <c r="J138" t="s">
        <v>775</v>
      </c>
      <c r="K138" t="s">
        <v>776</v>
      </c>
    </row>
    <row r="139" spans="1:11" x14ac:dyDescent="0.25">
      <c r="A139" t="s">
        <v>777</v>
      </c>
      <c r="H139" t="s">
        <v>728</v>
      </c>
      <c r="I139" t="s">
        <v>729</v>
      </c>
      <c r="J139" t="s">
        <v>778</v>
      </c>
      <c r="K139" t="s">
        <v>779</v>
      </c>
    </row>
    <row r="140" spans="1:11" x14ac:dyDescent="0.25">
      <c r="A140" t="s">
        <v>780</v>
      </c>
      <c r="H140" t="s">
        <v>728</v>
      </c>
      <c r="I140" t="s">
        <v>729</v>
      </c>
      <c r="J140" t="s">
        <v>781</v>
      </c>
      <c r="K140" t="s">
        <v>782</v>
      </c>
    </row>
    <row r="141" spans="1:11" x14ac:dyDescent="0.25">
      <c r="A141" t="s">
        <v>783</v>
      </c>
      <c r="H141" t="s">
        <v>728</v>
      </c>
      <c r="I141" t="s">
        <v>729</v>
      </c>
      <c r="J141" t="s">
        <v>784</v>
      </c>
      <c r="K141" t="s">
        <v>785</v>
      </c>
    </row>
    <row r="142" spans="1:11" x14ac:dyDescent="0.25">
      <c r="A142" t="s">
        <v>786</v>
      </c>
      <c r="H142" t="s">
        <v>728</v>
      </c>
      <c r="I142" t="s">
        <v>729</v>
      </c>
      <c r="J142" t="s">
        <v>787</v>
      </c>
      <c r="K142" t="s">
        <v>788</v>
      </c>
    </row>
    <row r="143" spans="1:11" x14ac:dyDescent="0.25">
      <c r="A143" t="s">
        <v>789</v>
      </c>
      <c r="H143" t="s">
        <v>728</v>
      </c>
      <c r="I143" t="s">
        <v>729</v>
      </c>
      <c r="J143" t="s">
        <v>790</v>
      </c>
      <c r="K143" t="s">
        <v>791</v>
      </c>
    </row>
    <row r="144" spans="1:11" x14ac:dyDescent="0.25">
      <c r="A144" t="s">
        <v>792</v>
      </c>
      <c r="H144" t="s">
        <v>728</v>
      </c>
      <c r="I144" t="s">
        <v>729</v>
      </c>
      <c r="J144" t="s">
        <v>793</v>
      </c>
      <c r="K144" t="s">
        <v>794</v>
      </c>
    </row>
    <row r="145" spans="1:11" x14ac:dyDescent="0.25">
      <c r="A145" t="s">
        <v>795</v>
      </c>
      <c r="H145" t="s">
        <v>728</v>
      </c>
      <c r="I145" t="s">
        <v>729</v>
      </c>
      <c r="J145" t="s">
        <v>790</v>
      </c>
      <c r="K145" t="s">
        <v>796</v>
      </c>
    </row>
    <row r="146" spans="1:11" x14ac:dyDescent="0.25">
      <c r="A146" t="s">
        <v>797</v>
      </c>
      <c r="H146" t="s">
        <v>728</v>
      </c>
      <c r="I146" t="s">
        <v>729</v>
      </c>
      <c r="J146" t="s">
        <v>790</v>
      </c>
      <c r="K146" t="s">
        <v>798</v>
      </c>
    </row>
    <row r="147" spans="1:11" x14ac:dyDescent="0.25">
      <c r="A147" t="s">
        <v>799</v>
      </c>
      <c r="H147" t="s">
        <v>728</v>
      </c>
      <c r="I147" t="s">
        <v>729</v>
      </c>
      <c r="J147" t="s">
        <v>790</v>
      </c>
      <c r="K147" t="s">
        <v>800</v>
      </c>
    </row>
    <row r="148" spans="1:11" x14ac:dyDescent="0.25">
      <c r="A148" t="s">
        <v>801</v>
      </c>
      <c r="H148" t="s">
        <v>728</v>
      </c>
      <c r="I148" t="s">
        <v>729</v>
      </c>
      <c r="J148" t="s">
        <v>790</v>
      </c>
      <c r="K148" t="s">
        <v>802</v>
      </c>
    </row>
    <row r="149" spans="1:11" x14ac:dyDescent="0.25">
      <c r="A149" t="s">
        <v>803</v>
      </c>
      <c r="H149" t="s">
        <v>728</v>
      </c>
      <c r="I149" t="s">
        <v>729</v>
      </c>
      <c r="J149" t="s">
        <v>790</v>
      </c>
      <c r="K149" t="s">
        <v>804</v>
      </c>
    </row>
    <row r="150" spans="1:11" x14ac:dyDescent="0.25">
      <c r="A150" t="s">
        <v>805</v>
      </c>
      <c r="H150" t="s">
        <v>728</v>
      </c>
      <c r="I150" t="s">
        <v>729</v>
      </c>
      <c r="J150" t="s">
        <v>790</v>
      </c>
      <c r="K150" t="s">
        <v>806</v>
      </c>
    </row>
    <row r="151" spans="1:11" x14ac:dyDescent="0.25">
      <c r="A151" t="s">
        <v>807</v>
      </c>
      <c r="H151" t="s">
        <v>728</v>
      </c>
      <c r="I151" t="s">
        <v>729</v>
      </c>
      <c r="J151" t="s">
        <v>808</v>
      </c>
      <c r="K151" t="s">
        <v>809</v>
      </c>
    </row>
    <row r="152" spans="1:11" x14ac:dyDescent="0.25">
      <c r="A152" t="s">
        <v>810</v>
      </c>
      <c r="H152" t="s">
        <v>728</v>
      </c>
      <c r="I152" t="s">
        <v>729</v>
      </c>
      <c r="J152" t="s">
        <v>811</v>
      </c>
      <c r="K152" t="s">
        <v>812</v>
      </c>
    </row>
    <row r="153" spans="1:11" x14ac:dyDescent="0.25">
      <c r="A153" t="s">
        <v>813</v>
      </c>
      <c r="H153" t="s">
        <v>728</v>
      </c>
      <c r="I153" t="s">
        <v>729</v>
      </c>
      <c r="J153" t="s">
        <v>814</v>
      </c>
      <c r="K153" t="s">
        <v>815</v>
      </c>
    </row>
    <row r="154" spans="1:11" x14ac:dyDescent="0.25">
      <c r="A154" t="s">
        <v>816</v>
      </c>
      <c r="H154" t="s">
        <v>728</v>
      </c>
      <c r="I154" t="s">
        <v>729</v>
      </c>
      <c r="J154" t="s">
        <v>817</v>
      </c>
      <c r="K154" t="s">
        <v>818</v>
      </c>
    </row>
    <row r="155" spans="1:11" x14ac:dyDescent="0.25">
      <c r="A155" t="s">
        <v>819</v>
      </c>
      <c r="H155" t="s">
        <v>728</v>
      </c>
      <c r="I155" t="s">
        <v>729</v>
      </c>
      <c r="J155" t="s">
        <v>820</v>
      </c>
      <c r="K155" t="s">
        <v>821</v>
      </c>
    </row>
    <row r="156" spans="1:11" x14ac:dyDescent="0.25">
      <c r="A156" t="s">
        <v>822</v>
      </c>
      <c r="H156" t="s">
        <v>728</v>
      </c>
      <c r="I156" t="s">
        <v>729</v>
      </c>
      <c r="J156" t="s">
        <v>823</v>
      </c>
      <c r="K156" t="s">
        <v>824</v>
      </c>
    </row>
    <row r="157" spans="1:11" x14ac:dyDescent="0.25">
      <c r="A157" t="s">
        <v>825</v>
      </c>
      <c r="H157" t="s">
        <v>728</v>
      </c>
      <c r="I157" t="s">
        <v>729</v>
      </c>
      <c r="J157" t="s">
        <v>826</v>
      </c>
      <c r="K157" t="s">
        <v>827</v>
      </c>
    </row>
    <row r="158" spans="1:11" x14ac:dyDescent="0.25">
      <c r="A158" t="s">
        <v>828</v>
      </c>
      <c r="H158" t="s">
        <v>728</v>
      </c>
      <c r="I158" t="s">
        <v>729</v>
      </c>
      <c r="J158" t="s">
        <v>829</v>
      </c>
      <c r="K158" t="s">
        <v>830</v>
      </c>
    </row>
    <row r="159" spans="1:11" x14ac:dyDescent="0.25">
      <c r="A159" t="s">
        <v>831</v>
      </c>
      <c r="H159" t="s">
        <v>728</v>
      </c>
      <c r="I159" t="s">
        <v>729</v>
      </c>
      <c r="J159" t="s">
        <v>832</v>
      </c>
      <c r="K159" t="s">
        <v>833</v>
      </c>
    </row>
    <row r="160" spans="1:11" x14ac:dyDescent="0.25">
      <c r="A160" t="s">
        <v>834</v>
      </c>
      <c r="H160" t="s">
        <v>728</v>
      </c>
      <c r="I160" t="s">
        <v>729</v>
      </c>
      <c r="J160" t="s">
        <v>832</v>
      </c>
      <c r="K160" t="s">
        <v>835</v>
      </c>
    </row>
    <row r="161" spans="1:11" x14ac:dyDescent="0.25">
      <c r="A161" t="s">
        <v>836</v>
      </c>
      <c r="H161" t="s">
        <v>728</v>
      </c>
      <c r="I161" t="s">
        <v>729</v>
      </c>
      <c r="J161" t="s">
        <v>837</v>
      </c>
      <c r="K161" t="s">
        <v>838</v>
      </c>
    </row>
    <row r="162" spans="1:11" x14ac:dyDescent="0.25">
      <c r="A162" t="s">
        <v>839</v>
      </c>
      <c r="H162" t="s">
        <v>728</v>
      </c>
      <c r="I162" t="s">
        <v>729</v>
      </c>
      <c r="J162" t="s">
        <v>840</v>
      </c>
      <c r="K162" t="s">
        <v>841</v>
      </c>
    </row>
    <row r="163" spans="1:11" x14ac:dyDescent="0.25">
      <c r="A163" t="s">
        <v>842</v>
      </c>
      <c r="H163" t="s">
        <v>728</v>
      </c>
      <c r="I163" t="s">
        <v>729</v>
      </c>
      <c r="J163" t="s">
        <v>843</v>
      </c>
      <c r="K163" t="s">
        <v>844</v>
      </c>
    </row>
    <row r="164" spans="1:11" x14ac:dyDescent="0.25">
      <c r="A164" t="s">
        <v>845</v>
      </c>
      <c r="H164" t="s">
        <v>728</v>
      </c>
      <c r="I164" t="s">
        <v>729</v>
      </c>
      <c r="J164" t="s">
        <v>846</v>
      </c>
      <c r="K164" t="s">
        <v>847</v>
      </c>
    </row>
    <row r="165" spans="1:11" x14ac:dyDescent="0.25">
      <c r="A165" t="s">
        <v>848</v>
      </c>
      <c r="H165" t="s">
        <v>728</v>
      </c>
      <c r="I165" t="s">
        <v>729</v>
      </c>
      <c r="J165" t="s">
        <v>849</v>
      </c>
      <c r="K165" t="s">
        <v>850</v>
      </c>
    </row>
    <row r="166" spans="1:11" x14ac:dyDescent="0.25">
      <c r="A166" t="s">
        <v>851</v>
      </c>
      <c r="H166" t="s">
        <v>728</v>
      </c>
      <c r="I166" t="s">
        <v>729</v>
      </c>
      <c r="J166" t="s">
        <v>849</v>
      </c>
      <c r="K166" t="s">
        <v>852</v>
      </c>
    </row>
    <row r="167" spans="1:11" x14ac:dyDescent="0.25">
      <c r="A167" t="s">
        <v>853</v>
      </c>
      <c r="H167" t="s">
        <v>728</v>
      </c>
      <c r="I167" t="s">
        <v>729</v>
      </c>
      <c r="J167" t="s">
        <v>849</v>
      </c>
      <c r="K167" t="s">
        <v>854</v>
      </c>
    </row>
    <row r="168" spans="1:11" x14ac:dyDescent="0.25">
      <c r="A168" t="s">
        <v>855</v>
      </c>
      <c r="H168" t="s">
        <v>728</v>
      </c>
      <c r="I168" t="s">
        <v>729</v>
      </c>
      <c r="J168" t="s">
        <v>849</v>
      </c>
      <c r="K168" t="s">
        <v>856</v>
      </c>
    </row>
    <row r="169" spans="1:11" x14ac:dyDescent="0.25">
      <c r="A169" t="s">
        <v>857</v>
      </c>
      <c r="H169" t="s">
        <v>728</v>
      </c>
      <c r="I169" t="s">
        <v>729</v>
      </c>
      <c r="J169" t="s">
        <v>858</v>
      </c>
      <c r="K169" t="s">
        <v>859</v>
      </c>
    </row>
    <row r="170" spans="1:11" x14ac:dyDescent="0.25">
      <c r="A170" t="s">
        <v>860</v>
      </c>
      <c r="H170" t="s">
        <v>728</v>
      </c>
      <c r="I170" t="s">
        <v>729</v>
      </c>
      <c r="J170" t="s">
        <v>858</v>
      </c>
      <c r="K170" t="s">
        <v>861</v>
      </c>
    </row>
    <row r="171" spans="1:11" x14ac:dyDescent="0.25">
      <c r="A171" t="s">
        <v>862</v>
      </c>
      <c r="H171" t="s">
        <v>728</v>
      </c>
      <c r="I171" t="s">
        <v>729</v>
      </c>
      <c r="J171" t="s">
        <v>858</v>
      </c>
      <c r="K171" t="s">
        <v>863</v>
      </c>
    </row>
    <row r="172" spans="1:11" x14ac:dyDescent="0.25">
      <c r="A172" t="s">
        <v>864</v>
      </c>
      <c r="H172" t="s">
        <v>728</v>
      </c>
      <c r="I172" t="s">
        <v>729</v>
      </c>
      <c r="J172" t="s">
        <v>858</v>
      </c>
      <c r="K172" t="s">
        <v>865</v>
      </c>
    </row>
    <row r="173" spans="1:11" x14ac:dyDescent="0.25">
      <c r="A173" t="s">
        <v>866</v>
      </c>
      <c r="H173" t="s">
        <v>728</v>
      </c>
      <c r="I173" t="s">
        <v>729</v>
      </c>
      <c r="J173" t="s">
        <v>858</v>
      </c>
      <c r="K173" t="s">
        <v>867</v>
      </c>
    </row>
    <row r="174" spans="1:11" x14ac:dyDescent="0.25">
      <c r="A174" t="s">
        <v>868</v>
      </c>
      <c r="H174" t="s">
        <v>728</v>
      </c>
      <c r="I174" t="s">
        <v>729</v>
      </c>
      <c r="J174" t="s">
        <v>858</v>
      </c>
      <c r="K174" t="s">
        <v>869</v>
      </c>
    </row>
    <row r="175" spans="1:11" x14ac:dyDescent="0.25">
      <c r="A175" t="s">
        <v>870</v>
      </c>
      <c r="H175" t="s">
        <v>728</v>
      </c>
      <c r="I175" t="s">
        <v>729</v>
      </c>
      <c r="J175" t="s">
        <v>858</v>
      </c>
      <c r="K175" t="s">
        <v>871</v>
      </c>
    </row>
    <row r="176" spans="1:11" x14ac:dyDescent="0.25">
      <c r="A176" t="s">
        <v>872</v>
      </c>
      <c r="H176" t="s">
        <v>728</v>
      </c>
      <c r="I176" t="s">
        <v>729</v>
      </c>
      <c r="J176" t="s">
        <v>858</v>
      </c>
      <c r="K176" t="s">
        <v>873</v>
      </c>
    </row>
    <row r="177" spans="1:11" x14ac:dyDescent="0.25">
      <c r="A177" t="s">
        <v>874</v>
      </c>
      <c r="H177" t="s">
        <v>728</v>
      </c>
      <c r="I177" t="s">
        <v>729</v>
      </c>
      <c r="J177" t="s">
        <v>875</v>
      </c>
      <c r="K177" t="s">
        <v>876</v>
      </c>
    </row>
    <row r="178" spans="1:11" x14ac:dyDescent="0.25">
      <c r="A178" t="s">
        <v>877</v>
      </c>
      <c r="H178" t="s">
        <v>728</v>
      </c>
      <c r="I178" t="s">
        <v>729</v>
      </c>
      <c r="J178" t="s">
        <v>875</v>
      </c>
      <c r="K178" t="s">
        <v>878</v>
      </c>
    </row>
    <row r="179" spans="1:11" x14ac:dyDescent="0.25">
      <c r="A179" t="s">
        <v>879</v>
      </c>
      <c r="H179" t="s">
        <v>728</v>
      </c>
      <c r="I179" t="s">
        <v>729</v>
      </c>
      <c r="J179" t="s">
        <v>843</v>
      </c>
      <c r="K179" t="s">
        <v>880</v>
      </c>
    </row>
    <row r="180" spans="1:11" x14ac:dyDescent="0.25">
      <c r="A180" t="s">
        <v>881</v>
      </c>
      <c r="H180" t="s">
        <v>728</v>
      </c>
      <c r="I180" t="s">
        <v>729</v>
      </c>
      <c r="J180" t="s">
        <v>882</v>
      </c>
      <c r="K180" t="s">
        <v>883</v>
      </c>
    </row>
    <row r="181" spans="1:11" x14ac:dyDescent="0.25">
      <c r="A181" t="s">
        <v>884</v>
      </c>
      <c r="H181" t="s">
        <v>885</v>
      </c>
      <c r="I181" t="s">
        <v>886</v>
      </c>
      <c r="J181" t="s">
        <v>887</v>
      </c>
      <c r="K181" t="s">
        <v>888</v>
      </c>
    </row>
    <row r="182" spans="1:11" x14ac:dyDescent="0.25">
      <c r="A182" t="s">
        <v>889</v>
      </c>
      <c r="H182" t="s">
        <v>885</v>
      </c>
      <c r="I182" t="s">
        <v>886</v>
      </c>
      <c r="J182" t="s">
        <v>890</v>
      </c>
      <c r="K182" t="s">
        <v>891</v>
      </c>
    </row>
    <row r="183" spans="1:11" x14ac:dyDescent="0.25">
      <c r="A183" t="s">
        <v>892</v>
      </c>
      <c r="H183" t="s">
        <v>885</v>
      </c>
      <c r="I183" t="s">
        <v>886</v>
      </c>
      <c r="J183" t="s">
        <v>893</v>
      </c>
      <c r="K183" t="s">
        <v>894</v>
      </c>
    </row>
    <row r="184" spans="1:11" x14ac:dyDescent="0.25">
      <c r="A184" t="s">
        <v>895</v>
      </c>
      <c r="H184" t="s">
        <v>885</v>
      </c>
      <c r="I184" t="s">
        <v>886</v>
      </c>
      <c r="J184" t="s">
        <v>896</v>
      </c>
      <c r="K184" t="s">
        <v>897</v>
      </c>
    </row>
    <row r="185" spans="1:11" x14ac:dyDescent="0.25">
      <c r="A185" t="s">
        <v>898</v>
      </c>
      <c r="H185" t="s">
        <v>885</v>
      </c>
      <c r="I185" t="s">
        <v>886</v>
      </c>
      <c r="J185" t="s">
        <v>899</v>
      </c>
      <c r="K185" t="s">
        <v>900</v>
      </c>
    </row>
    <row r="186" spans="1:11" x14ac:dyDescent="0.25">
      <c r="A186" t="s">
        <v>901</v>
      </c>
      <c r="H186" t="s">
        <v>885</v>
      </c>
      <c r="I186" t="s">
        <v>886</v>
      </c>
      <c r="J186" t="s">
        <v>902</v>
      </c>
      <c r="K186" t="s">
        <v>903</v>
      </c>
    </row>
    <row r="187" spans="1:11" x14ac:dyDescent="0.25">
      <c r="A187" t="s">
        <v>904</v>
      </c>
      <c r="H187" t="s">
        <v>885</v>
      </c>
      <c r="I187" t="s">
        <v>886</v>
      </c>
      <c r="J187" t="s">
        <v>905</v>
      </c>
      <c r="K187" t="s">
        <v>906</v>
      </c>
    </row>
    <row r="188" spans="1:11" x14ac:dyDescent="0.25">
      <c r="A188" t="s">
        <v>907</v>
      </c>
      <c r="H188" t="s">
        <v>885</v>
      </c>
      <c r="I188" t="s">
        <v>886</v>
      </c>
      <c r="J188" t="s">
        <v>908</v>
      </c>
      <c r="K188" t="s">
        <v>909</v>
      </c>
    </row>
    <row r="189" spans="1:11" x14ac:dyDescent="0.25">
      <c r="A189" t="s">
        <v>910</v>
      </c>
      <c r="H189" t="s">
        <v>885</v>
      </c>
      <c r="I189" t="s">
        <v>886</v>
      </c>
      <c r="J189" t="s">
        <v>911</v>
      </c>
      <c r="K189" t="s">
        <v>912</v>
      </c>
    </row>
    <row r="190" spans="1:11" x14ac:dyDescent="0.25">
      <c r="A190" t="s">
        <v>913</v>
      </c>
      <c r="H190" t="s">
        <v>885</v>
      </c>
      <c r="I190" t="s">
        <v>886</v>
      </c>
      <c r="J190" t="s">
        <v>914</v>
      </c>
      <c r="K190" t="s">
        <v>915</v>
      </c>
    </row>
    <row r="191" spans="1:11" x14ac:dyDescent="0.25">
      <c r="A191" t="s">
        <v>916</v>
      </c>
      <c r="H191" t="s">
        <v>885</v>
      </c>
      <c r="I191" t="s">
        <v>886</v>
      </c>
      <c r="J191" t="s">
        <v>917</v>
      </c>
      <c r="K191" t="s">
        <v>918</v>
      </c>
    </row>
    <row r="192" spans="1:11" x14ac:dyDescent="0.25">
      <c r="A192" t="s">
        <v>919</v>
      </c>
      <c r="H192" t="s">
        <v>885</v>
      </c>
      <c r="I192" t="s">
        <v>886</v>
      </c>
      <c r="J192" t="s">
        <v>920</v>
      </c>
      <c r="K192" t="s">
        <v>921</v>
      </c>
    </row>
    <row r="193" spans="1:11" x14ac:dyDescent="0.25">
      <c r="A193" t="s">
        <v>922</v>
      </c>
      <c r="H193" t="s">
        <v>885</v>
      </c>
      <c r="I193" t="s">
        <v>886</v>
      </c>
      <c r="J193" t="s">
        <v>923</v>
      </c>
      <c r="K193" t="s">
        <v>924</v>
      </c>
    </row>
    <row r="194" spans="1:11" x14ac:dyDescent="0.25">
      <c r="A194" t="s">
        <v>925</v>
      </c>
      <c r="H194" t="s">
        <v>885</v>
      </c>
      <c r="I194" t="s">
        <v>886</v>
      </c>
      <c r="J194" t="s">
        <v>926</v>
      </c>
      <c r="K194" t="s">
        <v>927</v>
      </c>
    </row>
    <row r="195" spans="1:11" x14ac:dyDescent="0.25">
      <c r="A195" t="s">
        <v>928</v>
      </c>
      <c r="H195" t="s">
        <v>885</v>
      </c>
      <c r="I195" t="s">
        <v>886</v>
      </c>
      <c r="J195" t="s">
        <v>929</v>
      </c>
      <c r="K195" t="s">
        <v>930</v>
      </c>
    </row>
    <row r="196" spans="1:11" x14ac:dyDescent="0.25">
      <c r="A196" t="s">
        <v>931</v>
      </c>
      <c r="H196" t="s">
        <v>885</v>
      </c>
      <c r="I196" t="s">
        <v>886</v>
      </c>
      <c r="J196" t="s">
        <v>932</v>
      </c>
      <c r="K196" t="s">
        <v>933</v>
      </c>
    </row>
    <row r="197" spans="1:11" x14ac:dyDescent="0.25">
      <c r="A197" t="s">
        <v>934</v>
      </c>
      <c r="H197" t="s">
        <v>885</v>
      </c>
      <c r="I197" t="s">
        <v>886</v>
      </c>
      <c r="J197" t="s">
        <v>935</v>
      </c>
      <c r="K197" t="s">
        <v>936</v>
      </c>
    </row>
    <row r="198" spans="1:11" x14ac:dyDescent="0.25">
      <c r="A198" t="s">
        <v>937</v>
      </c>
      <c r="H198" t="s">
        <v>885</v>
      </c>
      <c r="I198" t="s">
        <v>886</v>
      </c>
      <c r="J198" t="s">
        <v>938</v>
      </c>
      <c r="K198" t="s">
        <v>939</v>
      </c>
    </row>
    <row r="199" spans="1:11" x14ac:dyDescent="0.25">
      <c r="A199" t="s">
        <v>940</v>
      </c>
      <c r="H199" t="s">
        <v>885</v>
      </c>
      <c r="I199" t="s">
        <v>886</v>
      </c>
      <c r="J199" t="s">
        <v>941</v>
      </c>
      <c r="K199" t="s">
        <v>942</v>
      </c>
    </row>
    <row r="200" spans="1:11" x14ac:dyDescent="0.25">
      <c r="A200" t="s">
        <v>943</v>
      </c>
      <c r="H200" t="s">
        <v>885</v>
      </c>
      <c r="I200" t="s">
        <v>886</v>
      </c>
      <c r="J200" t="s">
        <v>944</v>
      </c>
      <c r="K200" t="s">
        <v>945</v>
      </c>
    </row>
    <row r="201" spans="1:11" x14ac:dyDescent="0.25">
      <c r="A201" t="s">
        <v>946</v>
      </c>
      <c r="H201" t="s">
        <v>885</v>
      </c>
      <c r="I201" t="s">
        <v>886</v>
      </c>
      <c r="J201" t="s">
        <v>947</v>
      </c>
      <c r="K201" t="s">
        <v>948</v>
      </c>
    </row>
    <row r="202" spans="1:11" x14ac:dyDescent="0.25">
      <c r="A202" t="s">
        <v>949</v>
      </c>
      <c r="H202" t="s">
        <v>885</v>
      </c>
      <c r="I202" t="s">
        <v>886</v>
      </c>
      <c r="J202" t="s">
        <v>950</v>
      </c>
      <c r="K202" t="s">
        <v>951</v>
      </c>
    </row>
    <row r="203" spans="1:11" x14ac:dyDescent="0.25">
      <c r="A203" t="s">
        <v>952</v>
      </c>
      <c r="H203" t="s">
        <v>885</v>
      </c>
      <c r="I203" t="s">
        <v>886</v>
      </c>
      <c r="J203" t="s">
        <v>953</v>
      </c>
      <c r="K203" t="s">
        <v>954</v>
      </c>
    </row>
    <row r="204" spans="1:11" x14ac:dyDescent="0.25">
      <c r="A204" t="s">
        <v>955</v>
      </c>
      <c r="H204" t="s">
        <v>885</v>
      </c>
      <c r="I204" t="s">
        <v>886</v>
      </c>
      <c r="J204" t="s">
        <v>953</v>
      </c>
      <c r="K204" t="s">
        <v>956</v>
      </c>
    </row>
    <row r="205" spans="1:11" x14ac:dyDescent="0.25">
      <c r="A205" t="s">
        <v>957</v>
      </c>
      <c r="H205" t="s">
        <v>885</v>
      </c>
      <c r="I205" t="s">
        <v>886</v>
      </c>
      <c r="J205" t="s">
        <v>953</v>
      </c>
      <c r="K205" t="s">
        <v>958</v>
      </c>
    </row>
    <row r="206" spans="1:11" x14ac:dyDescent="0.25">
      <c r="A206" t="s">
        <v>959</v>
      </c>
      <c r="H206" t="s">
        <v>885</v>
      </c>
      <c r="I206" t="s">
        <v>886</v>
      </c>
      <c r="J206" t="s">
        <v>960</v>
      </c>
      <c r="K206" t="s">
        <v>961</v>
      </c>
    </row>
    <row r="207" spans="1:11" x14ac:dyDescent="0.25">
      <c r="A207" t="s">
        <v>962</v>
      </c>
      <c r="H207" t="s">
        <v>963</v>
      </c>
      <c r="I207" t="s">
        <v>964</v>
      </c>
      <c r="J207" t="s">
        <v>965</v>
      </c>
      <c r="K207" t="s">
        <v>966</v>
      </c>
    </row>
    <row r="208" spans="1:11" x14ac:dyDescent="0.25">
      <c r="A208" t="s">
        <v>967</v>
      </c>
      <c r="H208" t="s">
        <v>963</v>
      </c>
      <c r="I208" t="s">
        <v>964</v>
      </c>
      <c r="J208" t="s">
        <v>965</v>
      </c>
      <c r="K208" t="s">
        <v>968</v>
      </c>
    </row>
    <row r="209" spans="1:11" x14ac:dyDescent="0.25">
      <c r="A209" t="s">
        <v>969</v>
      </c>
      <c r="H209" t="s">
        <v>963</v>
      </c>
      <c r="I209" t="s">
        <v>964</v>
      </c>
      <c r="J209" t="s">
        <v>965</v>
      </c>
      <c r="K209" t="s">
        <v>970</v>
      </c>
    </row>
    <row r="210" spans="1:11" x14ac:dyDescent="0.25">
      <c r="A210" t="s">
        <v>971</v>
      </c>
      <c r="H210" t="s">
        <v>963</v>
      </c>
      <c r="I210" t="s">
        <v>964</v>
      </c>
      <c r="J210" t="s">
        <v>965</v>
      </c>
      <c r="K210" t="s">
        <v>972</v>
      </c>
    </row>
    <row r="211" spans="1:11" x14ac:dyDescent="0.25">
      <c r="A211" t="s">
        <v>973</v>
      </c>
      <c r="H211" t="s">
        <v>963</v>
      </c>
      <c r="I211" t="s">
        <v>964</v>
      </c>
      <c r="J211" t="s">
        <v>965</v>
      </c>
      <c r="K211" t="s">
        <v>974</v>
      </c>
    </row>
    <row r="212" spans="1:11" x14ac:dyDescent="0.25">
      <c r="A212" t="s">
        <v>975</v>
      </c>
      <c r="H212" t="s">
        <v>963</v>
      </c>
      <c r="I212" t="s">
        <v>964</v>
      </c>
      <c r="J212" t="s">
        <v>965</v>
      </c>
      <c r="K212" t="s">
        <v>976</v>
      </c>
    </row>
    <row r="213" spans="1:11" x14ac:dyDescent="0.25">
      <c r="A213" t="s">
        <v>977</v>
      </c>
      <c r="H213" t="s">
        <v>963</v>
      </c>
      <c r="I213" t="s">
        <v>964</v>
      </c>
      <c r="J213" t="s">
        <v>965</v>
      </c>
      <c r="K213" t="s">
        <v>978</v>
      </c>
    </row>
    <row r="214" spans="1:11" x14ac:dyDescent="0.25">
      <c r="A214" t="s">
        <v>979</v>
      </c>
      <c r="H214" t="s">
        <v>963</v>
      </c>
      <c r="I214" t="s">
        <v>964</v>
      </c>
      <c r="J214" t="s">
        <v>965</v>
      </c>
      <c r="K214" t="s">
        <v>980</v>
      </c>
    </row>
    <row r="215" spans="1:11" x14ac:dyDescent="0.25">
      <c r="A215" t="s">
        <v>981</v>
      </c>
      <c r="H215" t="s">
        <v>963</v>
      </c>
      <c r="I215" t="s">
        <v>964</v>
      </c>
      <c r="J215" t="s">
        <v>965</v>
      </c>
      <c r="K215" t="s">
        <v>982</v>
      </c>
    </row>
    <row r="216" spans="1:11" x14ac:dyDescent="0.25">
      <c r="A216" t="s">
        <v>983</v>
      </c>
      <c r="H216" t="s">
        <v>963</v>
      </c>
      <c r="I216" t="s">
        <v>964</v>
      </c>
      <c r="J216" t="s">
        <v>965</v>
      </c>
      <c r="K216" t="s">
        <v>984</v>
      </c>
    </row>
    <row r="217" spans="1:11" x14ac:dyDescent="0.25">
      <c r="A217" t="s">
        <v>985</v>
      </c>
      <c r="H217" t="s">
        <v>963</v>
      </c>
      <c r="I217" t="s">
        <v>964</v>
      </c>
      <c r="J217" t="s">
        <v>986</v>
      </c>
      <c r="K217" t="s">
        <v>987</v>
      </c>
    </row>
    <row r="218" spans="1:11" x14ac:dyDescent="0.25">
      <c r="A218" t="s">
        <v>988</v>
      </c>
      <c r="H218" t="s">
        <v>963</v>
      </c>
      <c r="I218" t="s">
        <v>964</v>
      </c>
      <c r="J218" t="s">
        <v>989</v>
      </c>
      <c r="K218" t="s">
        <v>990</v>
      </c>
    </row>
    <row r="219" spans="1:11" x14ac:dyDescent="0.25">
      <c r="A219" t="s">
        <v>991</v>
      </c>
      <c r="H219" t="s">
        <v>963</v>
      </c>
      <c r="I219" t="s">
        <v>964</v>
      </c>
      <c r="J219" t="s">
        <v>986</v>
      </c>
      <c r="K219" t="s">
        <v>992</v>
      </c>
    </row>
    <row r="220" spans="1:11" x14ac:dyDescent="0.25">
      <c r="A220" t="s">
        <v>993</v>
      </c>
      <c r="H220" t="s">
        <v>963</v>
      </c>
      <c r="I220" t="s">
        <v>964</v>
      </c>
      <c r="J220" t="s">
        <v>994</v>
      </c>
      <c r="K220" t="s">
        <v>995</v>
      </c>
    </row>
    <row r="221" spans="1:11" x14ac:dyDescent="0.25">
      <c r="A221" t="s">
        <v>996</v>
      </c>
      <c r="H221" t="s">
        <v>963</v>
      </c>
      <c r="I221" t="s">
        <v>964</v>
      </c>
      <c r="J221" t="s">
        <v>997</v>
      </c>
      <c r="K221" t="s">
        <v>998</v>
      </c>
    </row>
    <row r="222" spans="1:11" x14ac:dyDescent="0.25">
      <c r="A222" t="s">
        <v>999</v>
      </c>
      <c r="H222" t="s">
        <v>963</v>
      </c>
      <c r="I222" t="s">
        <v>964</v>
      </c>
      <c r="J222" t="s">
        <v>1000</v>
      </c>
      <c r="K222" t="s">
        <v>1001</v>
      </c>
    </row>
    <row r="223" spans="1:11" x14ac:dyDescent="0.25">
      <c r="A223" t="s">
        <v>1002</v>
      </c>
      <c r="H223" t="s">
        <v>963</v>
      </c>
      <c r="I223" t="s">
        <v>964</v>
      </c>
      <c r="J223" t="s">
        <v>1003</v>
      </c>
      <c r="K223" t="s">
        <v>1004</v>
      </c>
    </row>
    <row r="224" spans="1:11" x14ac:dyDescent="0.25">
      <c r="A224" t="s">
        <v>1005</v>
      </c>
      <c r="H224" t="s">
        <v>963</v>
      </c>
      <c r="I224" t="s">
        <v>964</v>
      </c>
      <c r="J224" t="s">
        <v>1006</v>
      </c>
      <c r="K224" t="s">
        <v>1007</v>
      </c>
    </row>
    <row r="225" spans="1:11" x14ac:dyDescent="0.25">
      <c r="A225" t="s">
        <v>1008</v>
      </c>
      <c r="H225" t="s">
        <v>963</v>
      </c>
      <c r="I225" t="s">
        <v>964</v>
      </c>
      <c r="J225" t="s">
        <v>1009</v>
      </c>
      <c r="K225" t="s">
        <v>1010</v>
      </c>
    </row>
    <row r="226" spans="1:11" x14ac:dyDescent="0.25">
      <c r="A226" t="s">
        <v>1011</v>
      </c>
      <c r="H226" t="s">
        <v>963</v>
      </c>
      <c r="I226" t="s">
        <v>964</v>
      </c>
      <c r="J226" t="s">
        <v>1012</v>
      </c>
      <c r="K226" t="s">
        <v>1013</v>
      </c>
    </row>
    <row r="227" spans="1:11" x14ac:dyDescent="0.25">
      <c r="A227" t="s">
        <v>1014</v>
      </c>
      <c r="H227" t="s">
        <v>963</v>
      </c>
      <c r="I227" t="s">
        <v>964</v>
      </c>
      <c r="J227" t="s">
        <v>1015</v>
      </c>
      <c r="K227" t="s">
        <v>1016</v>
      </c>
    </row>
    <row r="228" spans="1:11" x14ac:dyDescent="0.25">
      <c r="A228" t="s">
        <v>1017</v>
      </c>
      <c r="H228" t="s">
        <v>963</v>
      </c>
      <c r="I228" t="s">
        <v>964</v>
      </c>
      <c r="J228" t="s">
        <v>1018</v>
      </c>
      <c r="K228" t="s">
        <v>1019</v>
      </c>
    </row>
    <row r="229" spans="1:11" x14ac:dyDescent="0.25">
      <c r="A229" t="s">
        <v>1020</v>
      </c>
      <c r="H229" t="s">
        <v>963</v>
      </c>
      <c r="I229" t="s">
        <v>964</v>
      </c>
      <c r="J229" t="s">
        <v>1021</v>
      </c>
      <c r="K229" t="s">
        <v>1022</v>
      </c>
    </row>
    <row r="230" spans="1:11" x14ac:dyDescent="0.25">
      <c r="A230" t="s">
        <v>1023</v>
      </c>
      <c r="H230" t="s">
        <v>963</v>
      </c>
      <c r="I230" t="s">
        <v>964</v>
      </c>
      <c r="J230" t="s">
        <v>1024</v>
      </c>
      <c r="K230" t="s">
        <v>1025</v>
      </c>
    </row>
    <row r="231" spans="1:11" x14ac:dyDescent="0.25">
      <c r="A231" t="s">
        <v>1026</v>
      </c>
      <c r="H231" t="s">
        <v>963</v>
      </c>
      <c r="I231" t="s">
        <v>964</v>
      </c>
      <c r="J231" t="s">
        <v>1027</v>
      </c>
      <c r="K231" t="s">
        <v>1028</v>
      </c>
    </row>
    <row r="232" spans="1:11" x14ac:dyDescent="0.25">
      <c r="A232" t="s">
        <v>1029</v>
      </c>
      <c r="H232" t="s">
        <v>963</v>
      </c>
      <c r="I232" t="s">
        <v>964</v>
      </c>
      <c r="J232" t="s">
        <v>1030</v>
      </c>
      <c r="K232" t="s">
        <v>1031</v>
      </c>
    </row>
    <row r="233" spans="1:11" x14ac:dyDescent="0.25">
      <c r="A233" t="s">
        <v>1032</v>
      </c>
      <c r="H233" t="s">
        <v>963</v>
      </c>
      <c r="I233" t="s">
        <v>964</v>
      </c>
      <c r="J233" t="s">
        <v>1024</v>
      </c>
      <c r="K233" t="s">
        <v>1033</v>
      </c>
    </row>
    <row r="234" spans="1:11" x14ac:dyDescent="0.25">
      <c r="A234" t="s">
        <v>1034</v>
      </c>
      <c r="H234" t="s">
        <v>1035</v>
      </c>
      <c r="I234" t="s">
        <v>1036</v>
      </c>
      <c r="J234" t="s">
        <v>1037</v>
      </c>
      <c r="K234" t="s">
        <v>1038</v>
      </c>
    </row>
    <row r="235" spans="1:11" x14ac:dyDescent="0.25">
      <c r="A235" t="s">
        <v>1039</v>
      </c>
      <c r="H235" t="s">
        <v>1035</v>
      </c>
      <c r="I235" t="s">
        <v>1036</v>
      </c>
      <c r="J235" t="s">
        <v>1040</v>
      </c>
      <c r="K235" t="s">
        <v>1041</v>
      </c>
    </row>
    <row r="236" spans="1:11" x14ac:dyDescent="0.25">
      <c r="A236" t="s">
        <v>1042</v>
      </c>
      <c r="H236" t="s">
        <v>1035</v>
      </c>
      <c r="I236" t="s">
        <v>1036</v>
      </c>
      <c r="J236" t="s">
        <v>1043</v>
      </c>
      <c r="K236" t="s">
        <v>1044</v>
      </c>
    </row>
    <row r="237" spans="1:11" x14ac:dyDescent="0.25">
      <c r="A237" t="s">
        <v>1045</v>
      </c>
      <c r="H237" t="s">
        <v>1035</v>
      </c>
      <c r="I237" t="s">
        <v>1036</v>
      </c>
      <c r="J237" t="s">
        <v>1046</v>
      </c>
      <c r="K237" t="s">
        <v>1047</v>
      </c>
    </row>
    <row r="238" spans="1:11" x14ac:dyDescent="0.25">
      <c r="A238" t="s">
        <v>1048</v>
      </c>
      <c r="H238" t="s">
        <v>1035</v>
      </c>
      <c r="I238" t="s">
        <v>1036</v>
      </c>
      <c r="J238" t="s">
        <v>1049</v>
      </c>
      <c r="K238" t="s">
        <v>1050</v>
      </c>
    </row>
    <row r="239" spans="1:11" x14ac:dyDescent="0.25">
      <c r="A239" t="s">
        <v>1051</v>
      </c>
      <c r="H239" t="s">
        <v>1035</v>
      </c>
      <c r="I239" t="s">
        <v>1036</v>
      </c>
      <c r="J239" t="s">
        <v>1052</v>
      </c>
      <c r="K239" t="s">
        <v>1053</v>
      </c>
    </row>
    <row r="240" spans="1:11" x14ac:dyDescent="0.25">
      <c r="A240" t="s">
        <v>1054</v>
      </c>
      <c r="H240" t="s">
        <v>1035</v>
      </c>
      <c r="I240" t="s">
        <v>1036</v>
      </c>
      <c r="J240" t="s">
        <v>1055</v>
      </c>
      <c r="K240" t="s">
        <v>1056</v>
      </c>
    </row>
    <row r="241" spans="1:11" x14ac:dyDescent="0.25">
      <c r="A241" t="s">
        <v>1057</v>
      </c>
      <c r="H241" t="s">
        <v>1035</v>
      </c>
      <c r="I241" t="s">
        <v>1036</v>
      </c>
      <c r="J241" t="s">
        <v>1058</v>
      </c>
      <c r="K241" t="s">
        <v>1059</v>
      </c>
    </row>
    <row r="242" spans="1:11" x14ac:dyDescent="0.25">
      <c r="A242" t="s">
        <v>1060</v>
      </c>
      <c r="H242" t="s">
        <v>1035</v>
      </c>
      <c r="I242" t="s">
        <v>1036</v>
      </c>
      <c r="J242" t="s">
        <v>1061</v>
      </c>
      <c r="K242" t="s">
        <v>1062</v>
      </c>
    </row>
    <row r="243" spans="1:11" x14ac:dyDescent="0.25">
      <c r="A243" t="s">
        <v>1063</v>
      </c>
      <c r="H243" t="s">
        <v>1035</v>
      </c>
      <c r="I243" t="s">
        <v>1036</v>
      </c>
      <c r="J243" t="s">
        <v>1064</v>
      </c>
      <c r="K243" t="s">
        <v>1065</v>
      </c>
    </row>
    <row r="244" spans="1:11" x14ac:dyDescent="0.25">
      <c r="A244" t="s">
        <v>1066</v>
      </c>
      <c r="H244" t="s">
        <v>1035</v>
      </c>
      <c r="I244" t="s">
        <v>1036</v>
      </c>
      <c r="J244" t="s">
        <v>1067</v>
      </c>
      <c r="K244" t="s">
        <v>1068</v>
      </c>
    </row>
    <row r="245" spans="1:11" x14ac:dyDescent="0.25">
      <c r="A245" t="s">
        <v>1069</v>
      </c>
      <c r="H245" t="s">
        <v>1035</v>
      </c>
      <c r="I245" t="s">
        <v>1036</v>
      </c>
      <c r="J245" t="s">
        <v>1070</v>
      </c>
      <c r="K245" t="s">
        <v>1071</v>
      </c>
    </row>
    <row r="246" spans="1:11" x14ac:dyDescent="0.25">
      <c r="A246" t="s">
        <v>1072</v>
      </c>
      <c r="H246" t="s">
        <v>1035</v>
      </c>
      <c r="I246" t="s">
        <v>1036</v>
      </c>
      <c r="J246" t="s">
        <v>1073</v>
      </c>
      <c r="K246" t="s">
        <v>1074</v>
      </c>
    </row>
    <row r="247" spans="1:11" x14ac:dyDescent="0.25">
      <c r="A247" t="s">
        <v>1075</v>
      </c>
      <c r="H247" t="s">
        <v>1035</v>
      </c>
      <c r="I247" t="s">
        <v>1036</v>
      </c>
      <c r="J247" t="s">
        <v>1076</v>
      </c>
      <c r="K247" t="s">
        <v>1077</v>
      </c>
    </row>
    <row r="248" spans="1:11" x14ac:dyDescent="0.25">
      <c r="A248" t="s">
        <v>1078</v>
      </c>
      <c r="H248" t="s">
        <v>1035</v>
      </c>
      <c r="I248" t="s">
        <v>1036</v>
      </c>
      <c r="J248" t="s">
        <v>1079</v>
      </c>
      <c r="K248" t="s">
        <v>1080</v>
      </c>
    </row>
    <row r="249" spans="1:11" x14ac:dyDescent="0.25">
      <c r="A249" t="s">
        <v>1081</v>
      </c>
      <c r="H249" t="s">
        <v>1035</v>
      </c>
      <c r="I249" t="s">
        <v>1036</v>
      </c>
      <c r="J249" t="s">
        <v>1082</v>
      </c>
      <c r="K249" t="s">
        <v>1083</v>
      </c>
    </row>
    <row r="250" spans="1:11" x14ac:dyDescent="0.25">
      <c r="A250" t="s">
        <v>1084</v>
      </c>
      <c r="H250" t="s">
        <v>1035</v>
      </c>
      <c r="I250" t="s">
        <v>1036</v>
      </c>
      <c r="J250" t="s">
        <v>1085</v>
      </c>
      <c r="K250" t="s">
        <v>1086</v>
      </c>
    </row>
    <row r="251" spans="1:11" x14ac:dyDescent="0.25">
      <c r="A251" t="s">
        <v>1087</v>
      </c>
      <c r="H251" t="s">
        <v>1035</v>
      </c>
      <c r="I251" t="s">
        <v>1036</v>
      </c>
      <c r="J251" t="s">
        <v>1085</v>
      </c>
      <c r="K251" t="s">
        <v>1088</v>
      </c>
    </row>
    <row r="252" spans="1:11" x14ac:dyDescent="0.25">
      <c r="A252" t="s">
        <v>1089</v>
      </c>
      <c r="H252" t="s">
        <v>1035</v>
      </c>
      <c r="I252" t="s">
        <v>1036</v>
      </c>
      <c r="J252" t="s">
        <v>1085</v>
      </c>
      <c r="K252" t="s">
        <v>1090</v>
      </c>
    </row>
    <row r="253" spans="1:11" x14ac:dyDescent="0.25">
      <c r="A253" t="s">
        <v>1091</v>
      </c>
      <c r="H253" t="s">
        <v>1035</v>
      </c>
      <c r="I253" t="s">
        <v>1036</v>
      </c>
      <c r="J253" t="s">
        <v>1085</v>
      </c>
      <c r="K253" t="s">
        <v>1092</v>
      </c>
    </row>
    <row r="254" spans="1:11" x14ac:dyDescent="0.25">
      <c r="A254" t="s">
        <v>1093</v>
      </c>
      <c r="H254" t="s">
        <v>1035</v>
      </c>
      <c r="I254" t="s">
        <v>1036</v>
      </c>
      <c r="J254" t="s">
        <v>1094</v>
      </c>
      <c r="K254" t="s">
        <v>1095</v>
      </c>
    </row>
    <row r="255" spans="1:11" x14ac:dyDescent="0.25">
      <c r="A255" t="s">
        <v>1096</v>
      </c>
      <c r="H255" t="s">
        <v>1097</v>
      </c>
      <c r="I255" t="s">
        <v>1098</v>
      </c>
      <c r="J255" t="s">
        <v>1099</v>
      </c>
      <c r="K255" t="s">
        <v>1100</v>
      </c>
    </row>
    <row r="256" spans="1:11" x14ac:dyDescent="0.25">
      <c r="A256" t="s">
        <v>1101</v>
      </c>
      <c r="H256" t="s">
        <v>1097</v>
      </c>
      <c r="I256" t="s">
        <v>1098</v>
      </c>
      <c r="J256" t="s">
        <v>1102</v>
      </c>
      <c r="K256" t="s">
        <v>1103</v>
      </c>
    </row>
    <row r="257" spans="1:11" x14ac:dyDescent="0.25">
      <c r="A257" t="s">
        <v>1104</v>
      </c>
      <c r="H257" t="s">
        <v>1097</v>
      </c>
      <c r="I257" t="s">
        <v>1098</v>
      </c>
      <c r="J257" t="s">
        <v>1099</v>
      </c>
      <c r="K257" t="s">
        <v>1105</v>
      </c>
    </row>
    <row r="258" spans="1:11" x14ac:dyDescent="0.25">
      <c r="A258" t="s">
        <v>1106</v>
      </c>
      <c r="H258" t="s">
        <v>1097</v>
      </c>
      <c r="I258" t="s">
        <v>1098</v>
      </c>
      <c r="J258" t="s">
        <v>1107</v>
      </c>
      <c r="K258" t="s">
        <v>1108</v>
      </c>
    </row>
    <row r="259" spans="1:11" x14ac:dyDescent="0.25">
      <c r="A259" t="s">
        <v>1109</v>
      </c>
      <c r="H259" t="s">
        <v>1097</v>
      </c>
      <c r="I259" t="s">
        <v>1098</v>
      </c>
      <c r="J259" t="s">
        <v>1110</v>
      </c>
      <c r="K259" t="s">
        <v>1111</v>
      </c>
    </row>
    <row r="260" spans="1:11" x14ac:dyDescent="0.25">
      <c r="A260" t="s">
        <v>1112</v>
      </c>
      <c r="H260" t="s">
        <v>1097</v>
      </c>
      <c r="I260" t="s">
        <v>1098</v>
      </c>
      <c r="J260" t="s">
        <v>1113</v>
      </c>
      <c r="K260" t="s">
        <v>1114</v>
      </c>
    </row>
    <row r="261" spans="1:11" x14ac:dyDescent="0.25">
      <c r="A261" t="s">
        <v>1115</v>
      </c>
      <c r="H261" t="s">
        <v>1097</v>
      </c>
      <c r="I261" t="s">
        <v>1098</v>
      </c>
      <c r="J261" t="s">
        <v>1116</v>
      </c>
      <c r="K261" t="s">
        <v>1117</v>
      </c>
    </row>
    <row r="262" spans="1:11" x14ac:dyDescent="0.25">
      <c r="A262" t="s">
        <v>1118</v>
      </c>
      <c r="H262" t="s">
        <v>1097</v>
      </c>
      <c r="I262" t="s">
        <v>1098</v>
      </c>
      <c r="J262" t="s">
        <v>1119</v>
      </c>
      <c r="K262" t="s">
        <v>1120</v>
      </c>
    </row>
    <row r="263" spans="1:11" x14ac:dyDescent="0.25">
      <c r="A263" t="s">
        <v>1121</v>
      </c>
      <c r="H263" t="s">
        <v>1097</v>
      </c>
      <c r="I263" t="s">
        <v>1098</v>
      </c>
      <c r="J263" t="s">
        <v>1122</v>
      </c>
      <c r="K263" t="s">
        <v>1123</v>
      </c>
    </row>
    <row r="264" spans="1:11" x14ac:dyDescent="0.25">
      <c r="A264" t="s">
        <v>1124</v>
      </c>
      <c r="H264" t="s">
        <v>1097</v>
      </c>
      <c r="I264" t="s">
        <v>1098</v>
      </c>
      <c r="J264" t="s">
        <v>1125</v>
      </c>
      <c r="K264" t="s">
        <v>1126</v>
      </c>
    </row>
    <row r="265" spans="1:11" x14ac:dyDescent="0.25">
      <c r="A265" t="s">
        <v>1127</v>
      </c>
      <c r="H265" t="s">
        <v>1097</v>
      </c>
      <c r="I265" t="s">
        <v>1098</v>
      </c>
      <c r="J265" t="s">
        <v>1128</v>
      </c>
      <c r="K265" t="s">
        <v>1129</v>
      </c>
    </row>
    <row r="266" spans="1:11" x14ac:dyDescent="0.25">
      <c r="A266" t="s">
        <v>1130</v>
      </c>
      <c r="H266" t="s">
        <v>1097</v>
      </c>
      <c r="I266" t="s">
        <v>1098</v>
      </c>
      <c r="J266" t="s">
        <v>1131</v>
      </c>
      <c r="K266" t="s">
        <v>1132</v>
      </c>
    </row>
    <row r="267" spans="1:11" x14ac:dyDescent="0.25">
      <c r="A267" t="s">
        <v>1133</v>
      </c>
      <c r="H267" t="s">
        <v>1097</v>
      </c>
      <c r="I267" t="s">
        <v>1098</v>
      </c>
      <c r="J267" t="s">
        <v>1134</v>
      </c>
      <c r="K267" t="s">
        <v>1135</v>
      </c>
    </row>
    <row r="268" spans="1:11" x14ac:dyDescent="0.25">
      <c r="A268" t="s">
        <v>1136</v>
      </c>
      <c r="H268" t="s">
        <v>1097</v>
      </c>
      <c r="I268" t="s">
        <v>1098</v>
      </c>
      <c r="J268" t="s">
        <v>1137</v>
      </c>
      <c r="K268" t="s">
        <v>1138</v>
      </c>
    </row>
    <row r="269" spans="1:11" x14ac:dyDescent="0.25">
      <c r="A269" t="s">
        <v>1139</v>
      </c>
      <c r="H269" t="s">
        <v>1097</v>
      </c>
      <c r="I269" t="s">
        <v>1098</v>
      </c>
      <c r="J269" t="s">
        <v>1140</v>
      </c>
      <c r="K269" t="s">
        <v>1141</v>
      </c>
    </row>
    <row r="270" spans="1:11" x14ac:dyDescent="0.25">
      <c r="A270" t="s">
        <v>1142</v>
      </c>
      <c r="H270" t="s">
        <v>1097</v>
      </c>
      <c r="I270" t="s">
        <v>1098</v>
      </c>
      <c r="J270" t="s">
        <v>1143</v>
      </c>
      <c r="K270" t="s">
        <v>1144</v>
      </c>
    </row>
    <row r="271" spans="1:11" x14ac:dyDescent="0.25">
      <c r="A271" t="s">
        <v>1145</v>
      </c>
      <c r="H271" t="s">
        <v>1097</v>
      </c>
      <c r="I271" t="s">
        <v>1098</v>
      </c>
      <c r="J271" t="s">
        <v>1125</v>
      </c>
      <c r="K271" t="s">
        <v>1146</v>
      </c>
    </row>
    <row r="272" spans="1:11" x14ac:dyDescent="0.25">
      <c r="A272" t="s">
        <v>1147</v>
      </c>
      <c r="H272" t="s">
        <v>1097</v>
      </c>
      <c r="I272" t="s">
        <v>1098</v>
      </c>
      <c r="J272" t="s">
        <v>1148</v>
      </c>
      <c r="K272" t="s">
        <v>1149</v>
      </c>
    </row>
    <row r="273" spans="1:11" x14ac:dyDescent="0.25">
      <c r="A273" t="s">
        <v>1150</v>
      </c>
      <c r="H273" t="s">
        <v>1097</v>
      </c>
      <c r="I273" t="s">
        <v>1098</v>
      </c>
      <c r="J273" t="s">
        <v>1151</v>
      </c>
      <c r="K273" t="s">
        <v>1152</v>
      </c>
    </row>
    <row r="274" spans="1:11" x14ac:dyDescent="0.25">
      <c r="A274" t="s">
        <v>1153</v>
      </c>
      <c r="H274" t="s">
        <v>1097</v>
      </c>
      <c r="I274" t="s">
        <v>1098</v>
      </c>
      <c r="J274" t="s">
        <v>1154</v>
      </c>
      <c r="K274" t="s">
        <v>1155</v>
      </c>
    </row>
    <row r="275" spans="1:11" x14ac:dyDescent="0.25">
      <c r="A275" t="s">
        <v>1156</v>
      </c>
      <c r="H275" t="s">
        <v>1097</v>
      </c>
      <c r="I275" t="s">
        <v>1098</v>
      </c>
      <c r="J275" t="s">
        <v>1157</v>
      </c>
      <c r="K275" t="s">
        <v>1158</v>
      </c>
    </row>
    <row r="276" spans="1:11" x14ac:dyDescent="0.25">
      <c r="A276" t="s">
        <v>1159</v>
      </c>
      <c r="H276" t="s">
        <v>1097</v>
      </c>
      <c r="I276" t="s">
        <v>1098</v>
      </c>
      <c r="J276" t="s">
        <v>1160</v>
      </c>
      <c r="K276" t="s">
        <v>1161</v>
      </c>
    </row>
    <row r="277" spans="1:11" x14ac:dyDescent="0.25">
      <c r="A277" t="s">
        <v>1162</v>
      </c>
      <c r="H277" t="s">
        <v>1097</v>
      </c>
      <c r="I277" t="s">
        <v>1098</v>
      </c>
      <c r="J277" t="s">
        <v>1098</v>
      </c>
      <c r="K277" t="s">
        <v>1163</v>
      </c>
    </row>
    <row r="278" spans="1:11" x14ac:dyDescent="0.25">
      <c r="A278" t="s">
        <v>1164</v>
      </c>
      <c r="H278" t="s">
        <v>1097</v>
      </c>
      <c r="I278" t="s">
        <v>1098</v>
      </c>
      <c r="J278" t="s">
        <v>1098</v>
      </c>
      <c r="K278" t="s">
        <v>1165</v>
      </c>
    </row>
    <row r="279" spans="1:11" x14ac:dyDescent="0.25">
      <c r="A279" t="s">
        <v>1166</v>
      </c>
      <c r="H279" t="s">
        <v>1097</v>
      </c>
      <c r="I279" t="s">
        <v>1098</v>
      </c>
      <c r="J279" t="s">
        <v>1098</v>
      </c>
      <c r="K279" t="s">
        <v>1167</v>
      </c>
    </row>
    <row r="280" spans="1:11" x14ac:dyDescent="0.25">
      <c r="A280" t="s">
        <v>1168</v>
      </c>
      <c r="H280" t="s">
        <v>1097</v>
      </c>
      <c r="I280" t="s">
        <v>1098</v>
      </c>
      <c r="J280" t="s">
        <v>1098</v>
      </c>
      <c r="K280" t="s">
        <v>1169</v>
      </c>
    </row>
    <row r="281" spans="1:11" x14ac:dyDescent="0.25">
      <c r="A281" t="s">
        <v>1170</v>
      </c>
      <c r="H281" t="s">
        <v>1097</v>
      </c>
      <c r="I281" t="s">
        <v>1098</v>
      </c>
      <c r="J281" t="s">
        <v>1098</v>
      </c>
      <c r="K281" t="s">
        <v>1171</v>
      </c>
    </row>
    <row r="282" spans="1:11" x14ac:dyDescent="0.25">
      <c r="A282" t="s">
        <v>1172</v>
      </c>
      <c r="H282" t="s">
        <v>1097</v>
      </c>
      <c r="I282" t="s">
        <v>1098</v>
      </c>
      <c r="J282" t="s">
        <v>1098</v>
      </c>
      <c r="K282" t="s">
        <v>1173</v>
      </c>
    </row>
    <row r="283" spans="1:11" x14ac:dyDescent="0.25">
      <c r="A283" t="s">
        <v>1174</v>
      </c>
      <c r="H283" t="s">
        <v>1097</v>
      </c>
      <c r="I283" t="s">
        <v>1098</v>
      </c>
      <c r="J283" t="s">
        <v>1098</v>
      </c>
      <c r="K283" t="s">
        <v>1175</v>
      </c>
    </row>
    <row r="284" spans="1:11" x14ac:dyDescent="0.25">
      <c r="A284" t="s">
        <v>1176</v>
      </c>
      <c r="H284" t="s">
        <v>1097</v>
      </c>
      <c r="I284" t="s">
        <v>1098</v>
      </c>
      <c r="J284" t="s">
        <v>1098</v>
      </c>
      <c r="K284" t="s">
        <v>1177</v>
      </c>
    </row>
    <row r="285" spans="1:11" x14ac:dyDescent="0.25">
      <c r="A285" t="s">
        <v>1178</v>
      </c>
      <c r="H285" t="s">
        <v>1097</v>
      </c>
      <c r="I285" t="s">
        <v>1098</v>
      </c>
      <c r="J285" t="s">
        <v>1098</v>
      </c>
      <c r="K285" t="s">
        <v>1179</v>
      </c>
    </row>
    <row r="286" spans="1:11" x14ac:dyDescent="0.25">
      <c r="A286" t="s">
        <v>1180</v>
      </c>
      <c r="H286" t="s">
        <v>1097</v>
      </c>
      <c r="I286" t="s">
        <v>1098</v>
      </c>
      <c r="J286" t="s">
        <v>1098</v>
      </c>
      <c r="K286" t="s">
        <v>1181</v>
      </c>
    </row>
    <row r="287" spans="1:11" x14ac:dyDescent="0.25">
      <c r="A287" t="s">
        <v>1182</v>
      </c>
      <c r="H287" t="s">
        <v>1097</v>
      </c>
      <c r="I287" t="s">
        <v>1098</v>
      </c>
      <c r="J287" t="s">
        <v>1098</v>
      </c>
      <c r="K287" t="s">
        <v>1183</v>
      </c>
    </row>
    <row r="288" spans="1:11" x14ac:dyDescent="0.25">
      <c r="A288" t="s">
        <v>1184</v>
      </c>
      <c r="H288" t="s">
        <v>1097</v>
      </c>
      <c r="I288" t="s">
        <v>1098</v>
      </c>
      <c r="J288" t="s">
        <v>1098</v>
      </c>
      <c r="K288" t="s">
        <v>1185</v>
      </c>
    </row>
    <row r="289" spans="1:11" x14ac:dyDescent="0.25">
      <c r="A289" t="s">
        <v>1186</v>
      </c>
      <c r="H289" t="s">
        <v>1097</v>
      </c>
      <c r="I289" t="s">
        <v>1098</v>
      </c>
      <c r="J289" t="s">
        <v>1098</v>
      </c>
      <c r="K289" t="s">
        <v>1187</v>
      </c>
    </row>
    <row r="290" spans="1:11" x14ac:dyDescent="0.25">
      <c r="A290" t="s">
        <v>1188</v>
      </c>
      <c r="H290" t="s">
        <v>1097</v>
      </c>
      <c r="I290" t="s">
        <v>1098</v>
      </c>
      <c r="J290" t="s">
        <v>1098</v>
      </c>
      <c r="K290" t="s">
        <v>1189</v>
      </c>
    </row>
    <row r="291" spans="1:11" x14ac:dyDescent="0.25">
      <c r="A291" t="s">
        <v>1190</v>
      </c>
      <c r="H291" t="s">
        <v>1097</v>
      </c>
      <c r="I291" t="s">
        <v>1098</v>
      </c>
      <c r="J291" t="s">
        <v>1098</v>
      </c>
      <c r="K291" t="s">
        <v>1191</v>
      </c>
    </row>
    <row r="292" spans="1:11" x14ac:dyDescent="0.25">
      <c r="A292" t="s">
        <v>1192</v>
      </c>
      <c r="H292" t="s">
        <v>1097</v>
      </c>
      <c r="I292" t="s">
        <v>1098</v>
      </c>
      <c r="J292" t="s">
        <v>1098</v>
      </c>
      <c r="K292" t="s">
        <v>1193</v>
      </c>
    </row>
    <row r="293" spans="1:11" x14ac:dyDescent="0.25">
      <c r="A293" t="s">
        <v>1194</v>
      </c>
      <c r="H293" t="s">
        <v>1097</v>
      </c>
      <c r="I293" t="s">
        <v>1098</v>
      </c>
      <c r="J293" t="s">
        <v>1098</v>
      </c>
      <c r="K293" t="s">
        <v>1195</v>
      </c>
    </row>
    <row r="294" spans="1:11" x14ac:dyDescent="0.25">
      <c r="A294" t="s">
        <v>1196</v>
      </c>
      <c r="H294" t="s">
        <v>1097</v>
      </c>
      <c r="I294" t="s">
        <v>1098</v>
      </c>
      <c r="J294" t="s">
        <v>1098</v>
      </c>
      <c r="K294" t="s">
        <v>1197</v>
      </c>
    </row>
    <row r="295" spans="1:11" x14ac:dyDescent="0.25">
      <c r="A295" t="s">
        <v>1198</v>
      </c>
      <c r="H295" t="s">
        <v>1097</v>
      </c>
      <c r="I295" t="s">
        <v>1098</v>
      </c>
      <c r="J295" t="s">
        <v>1098</v>
      </c>
      <c r="K295" t="s">
        <v>1199</v>
      </c>
    </row>
    <row r="296" spans="1:11" x14ac:dyDescent="0.25">
      <c r="A296" t="s">
        <v>1200</v>
      </c>
      <c r="H296" t="s">
        <v>1097</v>
      </c>
      <c r="I296" t="s">
        <v>1098</v>
      </c>
      <c r="J296" t="s">
        <v>1098</v>
      </c>
      <c r="K296" t="s">
        <v>1201</v>
      </c>
    </row>
    <row r="297" spans="1:11" x14ac:dyDescent="0.25">
      <c r="A297" t="s">
        <v>1202</v>
      </c>
      <c r="H297" t="s">
        <v>1097</v>
      </c>
      <c r="I297" t="s">
        <v>1098</v>
      </c>
      <c r="J297" t="s">
        <v>1098</v>
      </c>
      <c r="K297" t="s">
        <v>1203</v>
      </c>
    </row>
    <row r="298" spans="1:11" x14ac:dyDescent="0.25">
      <c r="A298" t="s">
        <v>1204</v>
      </c>
      <c r="H298" t="s">
        <v>1097</v>
      </c>
      <c r="I298" t="s">
        <v>1098</v>
      </c>
      <c r="J298" t="s">
        <v>1098</v>
      </c>
      <c r="K298" t="s">
        <v>1205</v>
      </c>
    </row>
    <row r="299" spans="1:11" x14ac:dyDescent="0.25">
      <c r="A299" t="s">
        <v>1206</v>
      </c>
      <c r="H299" t="s">
        <v>1097</v>
      </c>
      <c r="I299" t="s">
        <v>1098</v>
      </c>
      <c r="J299" t="s">
        <v>1098</v>
      </c>
      <c r="K299" t="s">
        <v>1207</v>
      </c>
    </row>
    <row r="300" spans="1:11" x14ac:dyDescent="0.25">
      <c r="A300" t="s">
        <v>1208</v>
      </c>
      <c r="H300" t="s">
        <v>1097</v>
      </c>
      <c r="I300" t="s">
        <v>1098</v>
      </c>
      <c r="J300" t="s">
        <v>1098</v>
      </c>
      <c r="K300" t="s">
        <v>1209</v>
      </c>
    </row>
    <row r="301" spans="1:11" x14ac:dyDescent="0.25">
      <c r="A301" t="s">
        <v>1210</v>
      </c>
      <c r="H301" t="s">
        <v>1097</v>
      </c>
      <c r="I301" t="s">
        <v>1098</v>
      </c>
      <c r="J301" t="s">
        <v>1098</v>
      </c>
      <c r="K301" t="s">
        <v>1211</v>
      </c>
    </row>
    <row r="302" spans="1:11" x14ac:dyDescent="0.25">
      <c r="A302" t="s">
        <v>1212</v>
      </c>
      <c r="H302" t="s">
        <v>1097</v>
      </c>
      <c r="I302" t="s">
        <v>1098</v>
      </c>
      <c r="J302" t="s">
        <v>1098</v>
      </c>
      <c r="K302" t="s">
        <v>1213</v>
      </c>
    </row>
    <row r="303" spans="1:11" x14ac:dyDescent="0.25">
      <c r="A303" t="s">
        <v>1214</v>
      </c>
      <c r="H303" t="s">
        <v>1097</v>
      </c>
      <c r="I303" t="s">
        <v>1098</v>
      </c>
      <c r="J303" t="s">
        <v>1098</v>
      </c>
      <c r="K303" t="s">
        <v>1215</v>
      </c>
    </row>
    <row r="304" spans="1:11" x14ac:dyDescent="0.25">
      <c r="A304" t="s">
        <v>1216</v>
      </c>
      <c r="H304" t="s">
        <v>1097</v>
      </c>
      <c r="I304" t="s">
        <v>1098</v>
      </c>
      <c r="J304" t="s">
        <v>1098</v>
      </c>
      <c r="K304" t="s">
        <v>1217</v>
      </c>
    </row>
    <row r="305" spans="1:11" x14ac:dyDescent="0.25">
      <c r="A305" t="s">
        <v>1218</v>
      </c>
      <c r="H305" t="s">
        <v>1097</v>
      </c>
      <c r="I305" t="s">
        <v>1098</v>
      </c>
      <c r="J305" t="s">
        <v>1098</v>
      </c>
      <c r="K305" t="s">
        <v>1219</v>
      </c>
    </row>
    <row r="306" spans="1:11" x14ac:dyDescent="0.25">
      <c r="A306" t="s">
        <v>1220</v>
      </c>
      <c r="H306" t="s">
        <v>1097</v>
      </c>
      <c r="I306" t="s">
        <v>1098</v>
      </c>
      <c r="J306" t="s">
        <v>1098</v>
      </c>
      <c r="K306" t="s">
        <v>1221</v>
      </c>
    </row>
    <row r="307" spans="1:11" x14ac:dyDescent="0.25">
      <c r="A307" t="s">
        <v>1222</v>
      </c>
      <c r="H307" t="s">
        <v>1097</v>
      </c>
      <c r="I307" t="s">
        <v>1098</v>
      </c>
      <c r="J307" t="s">
        <v>1098</v>
      </c>
      <c r="K307" t="s">
        <v>1223</v>
      </c>
    </row>
    <row r="308" spans="1:11" x14ac:dyDescent="0.25">
      <c r="A308" t="s">
        <v>1224</v>
      </c>
      <c r="H308" t="s">
        <v>1097</v>
      </c>
      <c r="I308" t="s">
        <v>1098</v>
      </c>
      <c r="J308" t="s">
        <v>1098</v>
      </c>
      <c r="K308" t="s">
        <v>1225</v>
      </c>
    </row>
    <row r="309" spans="1:11" x14ac:dyDescent="0.25">
      <c r="A309" t="s">
        <v>1226</v>
      </c>
      <c r="H309" t="s">
        <v>1097</v>
      </c>
      <c r="I309" t="s">
        <v>1098</v>
      </c>
      <c r="J309" t="s">
        <v>1098</v>
      </c>
      <c r="K309" t="s">
        <v>1227</v>
      </c>
    </row>
    <row r="310" spans="1:11" x14ac:dyDescent="0.25">
      <c r="A310" t="s">
        <v>1228</v>
      </c>
      <c r="H310" t="s">
        <v>1097</v>
      </c>
      <c r="I310" t="s">
        <v>1098</v>
      </c>
      <c r="J310" t="s">
        <v>1098</v>
      </c>
      <c r="K310" t="s">
        <v>1229</v>
      </c>
    </row>
    <row r="311" spans="1:11" x14ac:dyDescent="0.25">
      <c r="A311" t="s">
        <v>1230</v>
      </c>
      <c r="H311" t="s">
        <v>1097</v>
      </c>
      <c r="I311" t="s">
        <v>1098</v>
      </c>
      <c r="J311" t="s">
        <v>1098</v>
      </c>
      <c r="K311" t="s">
        <v>1231</v>
      </c>
    </row>
    <row r="312" spans="1:11" x14ac:dyDescent="0.25">
      <c r="A312" t="s">
        <v>1232</v>
      </c>
      <c r="H312" t="s">
        <v>1097</v>
      </c>
      <c r="I312" t="s">
        <v>1098</v>
      </c>
      <c r="J312" t="s">
        <v>1098</v>
      </c>
      <c r="K312" t="s">
        <v>1233</v>
      </c>
    </row>
    <row r="313" spans="1:11" x14ac:dyDescent="0.25">
      <c r="A313" t="s">
        <v>1234</v>
      </c>
      <c r="H313" t="s">
        <v>1097</v>
      </c>
      <c r="I313" t="s">
        <v>1098</v>
      </c>
      <c r="J313" t="s">
        <v>1098</v>
      </c>
      <c r="K313" t="s">
        <v>1235</v>
      </c>
    </row>
    <row r="314" spans="1:11" x14ac:dyDescent="0.25">
      <c r="A314" t="s">
        <v>1236</v>
      </c>
      <c r="H314" t="s">
        <v>1097</v>
      </c>
      <c r="I314" t="s">
        <v>1098</v>
      </c>
      <c r="J314" t="s">
        <v>1237</v>
      </c>
      <c r="K314" t="s">
        <v>1238</v>
      </c>
    </row>
    <row r="315" spans="1:11" x14ac:dyDescent="0.25">
      <c r="A315" t="s">
        <v>1239</v>
      </c>
      <c r="H315" t="s">
        <v>1097</v>
      </c>
      <c r="I315" t="s">
        <v>1098</v>
      </c>
      <c r="J315" t="s">
        <v>1240</v>
      </c>
      <c r="K315" t="s">
        <v>1241</v>
      </c>
    </row>
    <row r="316" spans="1:11" x14ac:dyDescent="0.25">
      <c r="A316" t="s">
        <v>1242</v>
      </c>
      <c r="H316" t="s">
        <v>1097</v>
      </c>
      <c r="I316" t="s">
        <v>1098</v>
      </c>
      <c r="J316" t="s">
        <v>1243</v>
      </c>
      <c r="K316" t="s">
        <v>1244</v>
      </c>
    </row>
    <row r="317" spans="1:11" x14ac:dyDescent="0.25">
      <c r="A317" t="s">
        <v>1245</v>
      </c>
      <c r="H317" t="s">
        <v>1097</v>
      </c>
      <c r="I317" t="s">
        <v>1098</v>
      </c>
      <c r="J317" t="s">
        <v>1246</v>
      </c>
      <c r="K317" t="s">
        <v>1247</v>
      </c>
    </row>
    <row r="318" spans="1:11" x14ac:dyDescent="0.25">
      <c r="A318" t="s">
        <v>1248</v>
      </c>
      <c r="H318" t="s">
        <v>1249</v>
      </c>
      <c r="I318" t="s">
        <v>1250</v>
      </c>
      <c r="J318" t="s">
        <v>1251</v>
      </c>
      <c r="K318" t="s">
        <v>1252</v>
      </c>
    </row>
    <row r="319" spans="1:11" x14ac:dyDescent="0.25">
      <c r="A319" t="s">
        <v>1253</v>
      </c>
      <c r="H319" t="s">
        <v>1249</v>
      </c>
      <c r="I319" t="s">
        <v>1250</v>
      </c>
      <c r="J319" t="s">
        <v>1254</v>
      </c>
      <c r="K319" t="s">
        <v>1255</v>
      </c>
    </row>
    <row r="320" spans="1:11" x14ac:dyDescent="0.25">
      <c r="A320" t="s">
        <v>1256</v>
      </c>
      <c r="H320" t="s">
        <v>1249</v>
      </c>
      <c r="I320" t="s">
        <v>1250</v>
      </c>
      <c r="J320" t="s">
        <v>1257</v>
      </c>
      <c r="K320" t="s">
        <v>1258</v>
      </c>
    </row>
    <row r="321" spans="1:11" x14ac:dyDescent="0.25">
      <c r="A321" t="s">
        <v>1259</v>
      </c>
      <c r="H321" t="s">
        <v>1249</v>
      </c>
      <c r="I321" t="s">
        <v>1250</v>
      </c>
      <c r="J321" t="s">
        <v>1260</v>
      </c>
      <c r="K321" t="s">
        <v>1261</v>
      </c>
    </row>
    <row r="322" spans="1:11" x14ac:dyDescent="0.25">
      <c r="A322" t="s">
        <v>1262</v>
      </c>
      <c r="H322" t="s">
        <v>1249</v>
      </c>
      <c r="I322" t="s">
        <v>1250</v>
      </c>
      <c r="J322" t="s">
        <v>1263</v>
      </c>
      <c r="K322" t="s">
        <v>1264</v>
      </c>
    </row>
    <row r="323" spans="1:11" x14ac:dyDescent="0.25">
      <c r="A323" t="s">
        <v>1265</v>
      </c>
      <c r="H323" t="s">
        <v>1249</v>
      </c>
      <c r="I323" t="s">
        <v>1250</v>
      </c>
      <c r="J323" t="s">
        <v>1266</v>
      </c>
      <c r="K323" t="s">
        <v>1267</v>
      </c>
    </row>
    <row r="324" spans="1:11" x14ac:dyDescent="0.25">
      <c r="A324" t="s">
        <v>1268</v>
      </c>
      <c r="H324" t="s">
        <v>1249</v>
      </c>
      <c r="I324" t="s">
        <v>1250</v>
      </c>
      <c r="J324" t="s">
        <v>1269</v>
      </c>
      <c r="K324" t="s">
        <v>1270</v>
      </c>
    </row>
    <row r="325" spans="1:11" x14ac:dyDescent="0.25">
      <c r="A325" t="s">
        <v>1271</v>
      </c>
      <c r="H325" t="s">
        <v>1249</v>
      </c>
      <c r="I325" t="s">
        <v>1250</v>
      </c>
      <c r="J325" t="s">
        <v>1272</v>
      </c>
      <c r="K325" t="s">
        <v>1273</v>
      </c>
    </row>
    <row r="326" spans="1:11" x14ac:dyDescent="0.25">
      <c r="A326" t="s">
        <v>1274</v>
      </c>
      <c r="H326" t="s">
        <v>1249</v>
      </c>
      <c r="I326" t="s">
        <v>1250</v>
      </c>
      <c r="J326" t="s">
        <v>1275</v>
      </c>
      <c r="K326" t="s">
        <v>1276</v>
      </c>
    </row>
    <row r="327" spans="1:11" x14ac:dyDescent="0.25">
      <c r="A327" t="s">
        <v>1277</v>
      </c>
      <c r="H327" t="s">
        <v>1249</v>
      </c>
      <c r="I327" t="s">
        <v>1250</v>
      </c>
      <c r="J327" t="s">
        <v>1278</v>
      </c>
      <c r="K327" t="s">
        <v>1279</v>
      </c>
    </row>
    <row r="328" spans="1:11" x14ac:dyDescent="0.25">
      <c r="A328" t="s">
        <v>1280</v>
      </c>
      <c r="H328" t="s">
        <v>1249</v>
      </c>
      <c r="I328" t="s">
        <v>1250</v>
      </c>
      <c r="J328" t="s">
        <v>1281</v>
      </c>
      <c r="K328" t="s">
        <v>1282</v>
      </c>
    </row>
    <row r="329" spans="1:11" x14ac:dyDescent="0.25">
      <c r="A329" t="s">
        <v>1283</v>
      </c>
      <c r="H329" t="s">
        <v>1249</v>
      </c>
      <c r="I329" t="s">
        <v>1250</v>
      </c>
      <c r="J329" t="s">
        <v>1281</v>
      </c>
      <c r="K329" t="s">
        <v>1284</v>
      </c>
    </row>
    <row r="330" spans="1:11" x14ac:dyDescent="0.25">
      <c r="A330" t="s">
        <v>1285</v>
      </c>
      <c r="H330" t="s">
        <v>1249</v>
      </c>
      <c r="I330" t="s">
        <v>1250</v>
      </c>
      <c r="J330" t="s">
        <v>1281</v>
      </c>
      <c r="K330" t="s">
        <v>1286</v>
      </c>
    </row>
    <row r="331" spans="1:11" x14ac:dyDescent="0.25">
      <c r="A331" t="s">
        <v>1287</v>
      </c>
      <c r="H331" t="s">
        <v>1249</v>
      </c>
      <c r="I331" t="s">
        <v>1250</v>
      </c>
      <c r="J331" t="s">
        <v>1288</v>
      </c>
      <c r="K331" t="s">
        <v>1289</v>
      </c>
    </row>
    <row r="332" spans="1:11" x14ac:dyDescent="0.25">
      <c r="A332" t="s">
        <v>1290</v>
      </c>
      <c r="H332" t="s">
        <v>1249</v>
      </c>
      <c r="I332" t="s">
        <v>1250</v>
      </c>
      <c r="J332" t="s">
        <v>1291</v>
      </c>
      <c r="K332" t="s">
        <v>1292</v>
      </c>
    </row>
    <row r="333" spans="1:11" x14ac:dyDescent="0.25">
      <c r="A333" t="s">
        <v>1293</v>
      </c>
      <c r="H333" t="s">
        <v>1249</v>
      </c>
      <c r="I333" t="s">
        <v>1250</v>
      </c>
      <c r="J333" t="s">
        <v>1294</v>
      </c>
      <c r="K333" t="s">
        <v>1295</v>
      </c>
    </row>
    <row r="334" spans="1:11" x14ac:dyDescent="0.25">
      <c r="A334" t="s">
        <v>1296</v>
      </c>
      <c r="H334" t="s">
        <v>1249</v>
      </c>
      <c r="I334" t="s">
        <v>1250</v>
      </c>
      <c r="J334" t="s">
        <v>1297</v>
      </c>
      <c r="K334" t="s">
        <v>1298</v>
      </c>
    </row>
    <row r="335" spans="1:11" x14ac:dyDescent="0.25">
      <c r="A335" t="s">
        <v>1299</v>
      </c>
      <c r="H335" t="s">
        <v>1249</v>
      </c>
      <c r="I335" t="s">
        <v>1250</v>
      </c>
      <c r="J335" t="s">
        <v>1300</v>
      </c>
      <c r="K335" t="s">
        <v>1301</v>
      </c>
    </row>
    <row r="336" spans="1:11" x14ac:dyDescent="0.25">
      <c r="A336" t="s">
        <v>1302</v>
      </c>
      <c r="H336" t="s">
        <v>1249</v>
      </c>
      <c r="I336" t="s">
        <v>1250</v>
      </c>
      <c r="J336" t="s">
        <v>1303</v>
      </c>
      <c r="K336" t="s">
        <v>1304</v>
      </c>
    </row>
    <row r="337" spans="1:11" x14ac:dyDescent="0.25">
      <c r="A337" t="s">
        <v>1305</v>
      </c>
      <c r="H337" t="s">
        <v>1249</v>
      </c>
      <c r="I337" t="s">
        <v>1250</v>
      </c>
      <c r="J337" t="s">
        <v>1306</v>
      </c>
      <c r="K337" t="s">
        <v>1307</v>
      </c>
    </row>
    <row r="338" spans="1:11" x14ac:dyDescent="0.25">
      <c r="A338" t="s">
        <v>1308</v>
      </c>
      <c r="H338" t="s">
        <v>1249</v>
      </c>
      <c r="I338" t="s">
        <v>1250</v>
      </c>
      <c r="J338" t="s">
        <v>1309</v>
      </c>
      <c r="K338" t="s">
        <v>1310</v>
      </c>
    </row>
    <row r="339" spans="1:11" x14ac:dyDescent="0.25">
      <c r="A339" t="s">
        <v>1311</v>
      </c>
      <c r="H339" t="s">
        <v>1249</v>
      </c>
      <c r="I339" t="s">
        <v>1250</v>
      </c>
      <c r="J339" t="s">
        <v>1309</v>
      </c>
      <c r="K339" t="s">
        <v>1312</v>
      </c>
    </row>
    <row r="340" spans="1:11" x14ac:dyDescent="0.25">
      <c r="A340" t="s">
        <v>1313</v>
      </c>
      <c r="H340" t="s">
        <v>1249</v>
      </c>
      <c r="I340" t="s">
        <v>1250</v>
      </c>
      <c r="J340" t="s">
        <v>1309</v>
      </c>
      <c r="K340" t="s">
        <v>1314</v>
      </c>
    </row>
    <row r="341" spans="1:11" x14ac:dyDescent="0.25">
      <c r="A341" t="s">
        <v>1315</v>
      </c>
      <c r="H341" t="s">
        <v>1249</v>
      </c>
      <c r="I341" t="s">
        <v>1250</v>
      </c>
      <c r="J341" t="s">
        <v>1316</v>
      </c>
      <c r="K341" t="s">
        <v>1317</v>
      </c>
    </row>
    <row r="342" spans="1:11" x14ac:dyDescent="0.25">
      <c r="A342" t="s">
        <v>1318</v>
      </c>
      <c r="H342" t="s">
        <v>1319</v>
      </c>
      <c r="I342" t="s">
        <v>1320</v>
      </c>
      <c r="J342" t="s">
        <v>1321</v>
      </c>
      <c r="K342" t="s">
        <v>1322</v>
      </c>
    </row>
    <row r="343" spans="1:11" x14ac:dyDescent="0.25">
      <c r="A343" t="s">
        <v>1323</v>
      </c>
      <c r="H343" t="s">
        <v>1319</v>
      </c>
      <c r="I343" t="s">
        <v>1320</v>
      </c>
      <c r="J343" t="s">
        <v>1324</v>
      </c>
      <c r="K343" t="s">
        <v>1325</v>
      </c>
    </row>
    <row r="344" spans="1:11" x14ac:dyDescent="0.25">
      <c r="A344" t="s">
        <v>1326</v>
      </c>
      <c r="H344" t="s">
        <v>1319</v>
      </c>
      <c r="I344" t="s">
        <v>1320</v>
      </c>
      <c r="J344" t="s">
        <v>1327</v>
      </c>
      <c r="K344" t="s">
        <v>1328</v>
      </c>
    </row>
    <row r="345" spans="1:11" x14ac:dyDescent="0.25">
      <c r="A345" t="s">
        <v>1329</v>
      </c>
      <c r="H345" t="s">
        <v>1319</v>
      </c>
      <c r="I345" t="s">
        <v>1320</v>
      </c>
      <c r="J345" t="s">
        <v>1330</v>
      </c>
      <c r="K345" t="s">
        <v>1331</v>
      </c>
    </row>
    <row r="346" spans="1:11" x14ac:dyDescent="0.25">
      <c r="A346" t="s">
        <v>1332</v>
      </c>
      <c r="H346" t="s">
        <v>1319</v>
      </c>
      <c r="I346" t="s">
        <v>1320</v>
      </c>
      <c r="J346" t="s">
        <v>1333</v>
      </c>
      <c r="K346" t="s">
        <v>1334</v>
      </c>
    </row>
    <row r="347" spans="1:11" x14ac:dyDescent="0.25">
      <c r="A347" t="s">
        <v>1335</v>
      </c>
      <c r="H347" t="s">
        <v>1319</v>
      </c>
      <c r="I347" t="s">
        <v>1320</v>
      </c>
      <c r="J347" t="s">
        <v>1336</v>
      </c>
      <c r="K347" t="s">
        <v>1337</v>
      </c>
    </row>
    <row r="348" spans="1:11" x14ac:dyDescent="0.25">
      <c r="A348" t="s">
        <v>1338</v>
      </c>
      <c r="H348" t="s">
        <v>1319</v>
      </c>
      <c r="I348" t="s">
        <v>1320</v>
      </c>
      <c r="J348" t="s">
        <v>1339</v>
      </c>
      <c r="K348" t="s">
        <v>1340</v>
      </c>
    </row>
    <row r="349" spans="1:11" x14ac:dyDescent="0.25">
      <c r="A349" t="s">
        <v>1341</v>
      </c>
      <c r="H349" t="s">
        <v>1319</v>
      </c>
      <c r="I349" t="s">
        <v>1320</v>
      </c>
      <c r="J349" t="s">
        <v>1342</v>
      </c>
      <c r="K349" t="s">
        <v>1343</v>
      </c>
    </row>
    <row r="350" spans="1:11" x14ac:dyDescent="0.25">
      <c r="A350" t="s">
        <v>1344</v>
      </c>
      <c r="H350" t="s">
        <v>1319</v>
      </c>
      <c r="I350" t="s">
        <v>1320</v>
      </c>
      <c r="J350" t="s">
        <v>1345</v>
      </c>
      <c r="K350" t="s">
        <v>1346</v>
      </c>
    </row>
    <row r="351" spans="1:11" x14ac:dyDescent="0.25">
      <c r="A351" t="s">
        <v>1347</v>
      </c>
      <c r="H351" t="s">
        <v>1319</v>
      </c>
      <c r="I351" t="s">
        <v>1320</v>
      </c>
      <c r="J351" t="s">
        <v>1348</v>
      </c>
      <c r="K351" t="s">
        <v>1349</v>
      </c>
    </row>
    <row r="352" spans="1:11" x14ac:dyDescent="0.25">
      <c r="A352" t="s">
        <v>1350</v>
      </c>
      <c r="H352" t="s">
        <v>1319</v>
      </c>
      <c r="I352" t="s">
        <v>1320</v>
      </c>
      <c r="J352" t="s">
        <v>1342</v>
      </c>
      <c r="K352" t="s">
        <v>1351</v>
      </c>
    </row>
    <row r="353" spans="1:11" x14ac:dyDescent="0.25">
      <c r="A353" t="s">
        <v>1352</v>
      </c>
      <c r="H353" t="s">
        <v>1319</v>
      </c>
      <c r="I353" t="s">
        <v>1320</v>
      </c>
      <c r="J353" t="s">
        <v>1353</v>
      </c>
      <c r="K353" t="s">
        <v>1354</v>
      </c>
    </row>
    <row r="354" spans="1:11" x14ac:dyDescent="0.25">
      <c r="A354" t="s">
        <v>1355</v>
      </c>
      <c r="H354" t="s">
        <v>1319</v>
      </c>
      <c r="I354" t="s">
        <v>1320</v>
      </c>
      <c r="J354" t="s">
        <v>1356</v>
      </c>
      <c r="K354" t="s">
        <v>1357</v>
      </c>
    </row>
    <row r="355" spans="1:11" x14ac:dyDescent="0.25">
      <c r="A355" t="s">
        <v>1358</v>
      </c>
      <c r="H355" t="s">
        <v>1319</v>
      </c>
      <c r="I355" t="s">
        <v>1320</v>
      </c>
      <c r="J355" t="s">
        <v>1359</v>
      </c>
      <c r="K355" t="s">
        <v>1360</v>
      </c>
    </row>
    <row r="356" spans="1:11" x14ac:dyDescent="0.25">
      <c r="A356" t="s">
        <v>1361</v>
      </c>
      <c r="H356" t="s">
        <v>1319</v>
      </c>
      <c r="I356" t="s">
        <v>1320</v>
      </c>
      <c r="J356" t="s">
        <v>1362</v>
      </c>
      <c r="K356" t="s">
        <v>1363</v>
      </c>
    </row>
    <row r="357" spans="1:11" x14ac:dyDescent="0.25">
      <c r="A357" t="s">
        <v>1364</v>
      </c>
      <c r="H357" t="s">
        <v>1319</v>
      </c>
      <c r="I357" t="s">
        <v>1320</v>
      </c>
      <c r="J357" t="s">
        <v>1365</v>
      </c>
      <c r="K357" t="s">
        <v>1366</v>
      </c>
    </row>
    <row r="358" spans="1:11" x14ac:dyDescent="0.25">
      <c r="A358" t="s">
        <v>1367</v>
      </c>
      <c r="H358" t="s">
        <v>1319</v>
      </c>
      <c r="I358" t="s">
        <v>1320</v>
      </c>
      <c r="J358" t="s">
        <v>1368</v>
      </c>
      <c r="K358" t="s">
        <v>1369</v>
      </c>
    </row>
    <row r="359" spans="1:11" x14ac:dyDescent="0.25">
      <c r="A359" t="s">
        <v>1370</v>
      </c>
      <c r="H359" t="s">
        <v>1319</v>
      </c>
      <c r="I359" t="s">
        <v>1320</v>
      </c>
      <c r="J359" t="s">
        <v>1371</v>
      </c>
      <c r="K359" t="s">
        <v>1372</v>
      </c>
    </row>
    <row r="360" spans="1:11" x14ac:dyDescent="0.25">
      <c r="A360" t="s">
        <v>1373</v>
      </c>
      <c r="H360" t="s">
        <v>1319</v>
      </c>
      <c r="I360" t="s">
        <v>1320</v>
      </c>
      <c r="J360" t="s">
        <v>1374</v>
      </c>
      <c r="K360" t="s">
        <v>1375</v>
      </c>
    </row>
    <row r="361" spans="1:11" x14ac:dyDescent="0.25">
      <c r="A361" t="s">
        <v>1376</v>
      </c>
      <c r="H361" t="s">
        <v>1319</v>
      </c>
      <c r="I361" t="s">
        <v>1320</v>
      </c>
      <c r="J361" t="s">
        <v>1377</v>
      </c>
      <c r="K361" t="s">
        <v>1378</v>
      </c>
    </row>
    <row r="362" spans="1:11" x14ac:dyDescent="0.25">
      <c r="A362" t="s">
        <v>1379</v>
      </c>
      <c r="H362" t="s">
        <v>1319</v>
      </c>
      <c r="I362" t="s">
        <v>1320</v>
      </c>
      <c r="J362" t="s">
        <v>1380</v>
      </c>
      <c r="K362" t="s">
        <v>1381</v>
      </c>
    </row>
    <row r="363" spans="1:11" x14ac:dyDescent="0.25">
      <c r="A363" t="s">
        <v>1382</v>
      </c>
      <c r="H363" t="s">
        <v>1319</v>
      </c>
      <c r="I363" t="s">
        <v>1320</v>
      </c>
      <c r="J363" t="s">
        <v>886</v>
      </c>
      <c r="K363" t="s">
        <v>1383</v>
      </c>
    </row>
    <row r="364" spans="1:11" x14ac:dyDescent="0.25">
      <c r="A364" t="s">
        <v>1384</v>
      </c>
      <c r="H364" t="s">
        <v>1319</v>
      </c>
      <c r="I364" t="s">
        <v>1320</v>
      </c>
      <c r="J364" t="s">
        <v>950</v>
      </c>
      <c r="K364" t="s">
        <v>1385</v>
      </c>
    </row>
    <row r="365" spans="1:11" x14ac:dyDescent="0.25">
      <c r="A365" t="s">
        <v>1386</v>
      </c>
      <c r="H365" t="s">
        <v>1319</v>
      </c>
      <c r="I365" t="s">
        <v>1320</v>
      </c>
      <c r="J365" t="s">
        <v>1387</v>
      </c>
      <c r="K365" t="s">
        <v>1388</v>
      </c>
    </row>
    <row r="366" spans="1:11" x14ac:dyDescent="0.25">
      <c r="A366" t="s">
        <v>1389</v>
      </c>
      <c r="H366" t="s">
        <v>1319</v>
      </c>
      <c r="I366" t="s">
        <v>1320</v>
      </c>
      <c r="J366" t="s">
        <v>1390</v>
      </c>
      <c r="K366" t="s">
        <v>1391</v>
      </c>
    </row>
    <row r="367" spans="1:11" x14ac:dyDescent="0.25">
      <c r="A367" t="s">
        <v>1392</v>
      </c>
      <c r="H367" t="s">
        <v>1319</v>
      </c>
      <c r="I367" t="s">
        <v>1320</v>
      </c>
      <c r="J367" t="s">
        <v>1393</v>
      </c>
      <c r="K367" t="s">
        <v>1394</v>
      </c>
    </row>
    <row r="368" spans="1:11" x14ac:dyDescent="0.25">
      <c r="A368" t="s">
        <v>1395</v>
      </c>
      <c r="H368" t="s">
        <v>1319</v>
      </c>
      <c r="I368" t="s">
        <v>1320</v>
      </c>
      <c r="J368" t="s">
        <v>1396</v>
      </c>
      <c r="K368" t="s">
        <v>1397</v>
      </c>
    </row>
    <row r="369" spans="1:11" x14ac:dyDescent="0.25">
      <c r="A369" t="s">
        <v>1398</v>
      </c>
      <c r="H369" t="s">
        <v>1319</v>
      </c>
      <c r="I369" t="s">
        <v>1320</v>
      </c>
      <c r="J369" t="s">
        <v>1320</v>
      </c>
      <c r="K369" t="s">
        <v>1399</v>
      </c>
    </row>
    <row r="370" spans="1:11" x14ac:dyDescent="0.25">
      <c r="A370" t="s">
        <v>1400</v>
      </c>
      <c r="H370" t="s">
        <v>1401</v>
      </c>
      <c r="I370" t="s">
        <v>1402</v>
      </c>
      <c r="J370" t="s">
        <v>1403</v>
      </c>
      <c r="K370" t="s">
        <v>1404</v>
      </c>
    </row>
    <row r="371" spans="1:11" x14ac:dyDescent="0.25">
      <c r="A371" t="s">
        <v>1405</v>
      </c>
      <c r="H371" t="s">
        <v>1401</v>
      </c>
      <c r="I371" t="s">
        <v>1402</v>
      </c>
      <c r="J371" t="s">
        <v>1406</v>
      </c>
      <c r="K371" t="s">
        <v>1407</v>
      </c>
    </row>
    <row r="372" spans="1:11" x14ac:dyDescent="0.25">
      <c r="A372" t="s">
        <v>1408</v>
      </c>
      <c r="H372" t="s">
        <v>1401</v>
      </c>
      <c r="I372" t="s">
        <v>1402</v>
      </c>
      <c r="J372" t="s">
        <v>1409</v>
      </c>
      <c r="K372" t="s">
        <v>1410</v>
      </c>
    </row>
    <row r="373" spans="1:11" x14ac:dyDescent="0.25">
      <c r="A373" t="s">
        <v>1411</v>
      </c>
      <c r="H373" t="s">
        <v>1401</v>
      </c>
      <c r="I373" t="s">
        <v>1402</v>
      </c>
      <c r="J373" t="s">
        <v>1412</v>
      </c>
      <c r="K373" t="s">
        <v>1413</v>
      </c>
    </row>
    <row r="374" spans="1:11" x14ac:dyDescent="0.25">
      <c r="A374" t="s">
        <v>1414</v>
      </c>
      <c r="H374" t="s">
        <v>1401</v>
      </c>
      <c r="I374" t="s">
        <v>1402</v>
      </c>
      <c r="J374" t="s">
        <v>1409</v>
      </c>
      <c r="K374" t="s">
        <v>1415</v>
      </c>
    </row>
    <row r="375" spans="1:11" x14ac:dyDescent="0.25">
      <c r="A375" t="s">
        <v>1416</v>
      </c>
      <c r="H375" t="s">
        <v>1401</v>
      </c>
      <c r="I375" t="s">
        <v>1402</v>
      </c>
      <c r="J375" t="s">
        <v>1417</v>
      </c>
      <c r="K375" t="s">
        <v>1418</v>
      </c>
    </row>
    <row r="376" spans="1:11" x14ac:dyDescent="0.25">
      <c r="A376" t="s">
        <v>1419</v>
      </c>
      <c r="H376" t="s">
        <v>1401</v>
      </c>
      <c r="I376" t="s">
        <v>1402</v>
      </c>
      <c r="J376" t="s">
        <v>1417</v>
      </c>
      <c r="K376" t="s">
        <v>1420</v>
      </c>
    </row>
    <row r="377" spans="1:11" x14ac:dyDescent="0.25">
      <c r="A377" t="s">
        <v>1421</v>
      </c>
      <c r="H377" t="s">
        <v>1401</v>
      </c>
      <c r="I377" t="s">
        <v>1402</v>
      </c>
      <c r="J377" t="s">
        <v>1417</v>
      </c>
      <c r="K377" t="s">
        <v>1422</v>
      </c>
    </row>
    <row r="378" spans="1:11" x14ac:dyDescent="0.25">
      <c r="A378" t="s">
        <v>1423</v>
      </c>
      <c r="H378" t="s">
        <v>1401</v>
      </c>
      <c r="I378" t="s">
        <v>1402</v>
      </c>
      <c r="J378" t="s">
        <v>1417</v>
      </c>
      <c r="K378" t="s">
        <v>1424</v>
      </c>
    </row>
    <row r="379" spans="1:11" x14ac:dyDescent="0.25">
      <c r="A379" t="s">
        <v>1425</v>
      </c>
      <c r="H379" t="s">
        <v>1401</v>
      </c>
      <c r="I379" t="s">
        <v>1402</v>
      </c>
      <c r="J379" t="s">
        <v>1417</v>
      </c>
      <c r="K379" t="s">
        <v>1426</v>
      </c>
    </row>
    <row r="380" spans="1:11" x14ac:dyDescent="0.25">
      <c r="A380" t="s">
        <v>1427</v>
      </c>
      <c r="H380" t="s">
        <v>1401</v>
      </c>
      <c r="I380" t="s">
        <v>1402</v>
      </c>
      <c r="J380" t="s">
        <v>1417</v>
      </c>
      <c r="K380" t="s">
        <v>1428</v>
      </c>
    </row>
    <row r="381" spans="1:11" x14ac:dyDescent="0.25">
      <c r="A381" t="s">
        <v>1429</v>
      </c>
      <c r="H381" t="s">
        <v>1401</v>
      </c>
      <c r="I381" t="s">
        <v>1402</v>
      </c>
      <c r="J381" t="s">
        <v>1417</v>
      </c>
      <c r="K381" t="s">
        <v>1430</v>
      </c>
    </row>
    <row r="382" spans="1:11" x14ac:dyDescent="0.25">
      <c r="A382" t="s">
        <v>1431</v>
      </c>
      <c r="H382" t="s">
        <v>1401</v>
      </c>
      <c r="I382" t="s">
        <v>1402</v>
      </c>
      <c r="J382" t="s">
        <v>1417</v>
      </c>
      <c r="K382" t="s">
        <v>1432</v>
      </c>
    </row>
    <row r="383" spans="1:11" x14ac:dyDescent="0.25">
      <c r="A383" t="s">
        <v>1433</v>
      </c>
      <c r="H383" t="s">
        <v>1401</v>
      </c>
      <c r="I383" t="s">
        <v>1402</v>
      </c>
      <c r="J383" t="s">
        <v>1417</v>
      </c>
      <c r="K383" t="s">
        <v>1434</v>
      </c>
    </row>
    <row r="384" spans="1:11" x14ac:dyDescent="0.25">
      <c r="A384" t="s">
        <v>1435</v>
      </c>
      <c r="H384" t="s">
        <v>1401</v>
      </c>
      <c r="I384" t="s">
        <v>1402</v>
      </c>
      <c r="J384" t="s">
        <v>1417</v>
      </c>
      <c r="K384" t="s">
        <v>1436</v>
      </c>
    </row>
    <row r="385" spans="1:11" x14ac:dyDescent="0.25">
      <c r="A385" t="s">
        <v>1437</v>
      </c>
      <c r="H385" t="s">
        <v>1401</v>
      </c>
      <c r="I385" t="s">
        <v>1402</v>
      </c>
      <c r="J385" t="s">
        <v>1417</v>
      </c>
      <c r="K385" t="s">
        <v>1438</v>
      </c>
    </row>
    <row r="386" spans="1:11" x14ac:dyDescent="0.25">
      <c r="A386" t="s">
        <v>1439</v>
      </c>
      <c r="H386" t="s">
        <v>1401</v>
      </c>
      <c r="I386" t="s">
        <v>1402</v>
      </c>
      <c r="J386" t="s">
        <v>1417</v>
      </c>
      <c r="K386" t="s">
        <v>1440</v>
      </c>
    </row>
    <row r="387" spans="1:11" x14ac:dyDescent="0.25">
      <c r="A387" t="s">
        <v>1441</v>
      </c>
      <c r="H387" t="s">
        <v>1401</v>
      </c>
      <c r="I387" t="s">
        <v>1402</v>
      </c>
      <c r="J387" t="s">
        <v>1417</v>
      </c>
      <c r="K387" t="s">
        <v>1442</v>
      </c>
    </row>
    <row r="388" spans="1:11" x14ac:dyDescent="0.25">
      <c r="A388" t="s">
        <v>1443</v>
      </c>
      <c r="H388" t="s">
        <v>1401</v>
      </c>
      <c r="I388" t="s">
        <v>1402</v>
      </c>
      <c r="J388" t="s">
        <v>1417</v>
      </c>
      <c r="K388" t="s">
        <v>1444</v>
      </c>
    </row>
    <row r="389" spans="1:11" x14ac:dyDescent="0.25">
      <c r="A389" t="s">
        <v>1445</v>
      </c>
      <c r="H389" t="s">
        <v>1401</v>
      </c>
      <c r="I389" t="s">
        <v>1402</v>
      </c>
      <c r="J389" t="s">
        <v>1417</v>
      </c>
      <c r="K389" t="s">
        <v>1446</v>
      </c>
    </row>
    <row r="390" spans="1:11" x14ac:dyDescent="0.25">
      <c r="A390" t="s">
        <v>1447</v>
      </c>
      <c r="H390" t="s">
        <v>1401</v>
      </c>
      <c r="I390" t="s">
        <v>1402</v>
      </c>
      <c r="J390" t="s">
        <v>1417</v>
      </c>
      <c r="K390" t="s">
        <v>1448</v>
      </c>
    </row>
    <row r="391" spans="1:11" x14ac:dyDescent="0.25">
      <c r="A391" t="s">
        <v>1449</v>
      </c>
      <c r="H391" t="s">
        <v>1401</v>
      </c>
      <c r="I391" t="s">
        <v>1402</v>
      </c>
      <c r="J391" t="s">
        <v>1417</v>
      </c>
      <c r="K391" t="s">
        <v>1450</v>
      </c>
    </row>
    <row r="392" spans="1:11" x14ac:dyDescent="0.25">
      <c r="A392" t="s">
        <v>1451</v>
      </c>
      <c r="H392" t="s">
        <v>1401</v>
      </c>
      <c r="I392" t="s">
        <v>1402</v>
      </c>
      <c r="J392" t="s">
        <v>1417</v>
      </c>
      <c r="K392" t="s">
        <v>1452</v>
      </c>
    </row>
    <row r="393" spans="1:11" x14ac:dyDescent="0.25">
      <c r="A393" t="s">
        <v>1453</v>
      </c>
      <c r="H393" t="s">
        <v>1401</v>
      </c>
      <c r="I393" t="s">
        <v>1402</v>
      </c>
      <c r="J393" t="s">
        <v>1417</v>
      </c>
      <c r="K393" t="s">
        <v>1454</v>
      </c>
    </row>
    <row r="394" spans="1:11" x14ac:dyDescent="0.25">
      <c r="A394" t="s">
        <v>1455</v>
      </c>
      <c r="H394" t="s">
        <v>1401</v>
      </c>
      <c r="I394" t="s">
        <v>1402</v>
      </c>
      <c r="J394" t="s">
        <v>1417</v>
      </c>
      <c r="K394" t="s">
        <v>1456</v>
      </c>
    </row>
    <row r="395" spans="1:11" x14ac:dyDescent="0.25">
      <c r="A395" t="s">
        <v>1457</v>
      </c>
      <c r="H395" t="s">
        <v>1401</v>
      </c>
      <c r="I395" t="s">
        <v>1402</v>
      </c>
      <c r="J395" t="s">
        <v>1417</v>
      </c>
      <c r="K395" t="s">
        <v>1458</v>
      </c>
    </row>
    <row r="396" spans="1:11" x14ac:dyDescent="0.25">
      <c r="A396" t="s">
        <v>1459</v>
      </c>
      <c r="H396" t="s">
        <v>1401</v>
      </c>
      <c r="I396" t="s">
        <v>1402</v>
      </c>
      <c r="J396" t="s">
        <v>1417</v>
      </c>
      <c r="K396" t="s">
        <v>1460</v>
      </c>
    </row>
    <row r="397" spans="1:11" x14ac:dyDescent="0.25">
      <c r="A397" t="s">
        <v>1461</v>
      </c>
      <c r="H397" t="s">
        <v>1401</v>
      </c>
      <c r="I397" t="s">
        <v>1402</v>
      </c>
      <c r="J397" t="s">
        <v>1417</v>
      </c>
      <c r="K397" t="s">
        <v>1462</v>
      </c>
    </row>
    <row r="398" spans="1:11" x14ac:dyDescent="0.25">
      <c r="A398" t="s">
        <v>1463</v>
      </c>
      <c r="H398" t="s">
        <v>1401</v>
      </c>
      <c r="I398" t="s">
        <v>1402</v>
      </c>
      <c r="J398" t="s">
        <v>1464</v>
      </c>
      <c r="K398" t="s">
        <v>1465</v>
      </c>
    </row>
    <row r="399" spans="1:11" x14ac:dyDescent="0.25">
      <c r="A399" t="s">
        <v>1466</v>
      </c>
      <c r="H399" t="s">
        <v>1401</v>
      </c>
      <c r="I399" t="s">
        <v>1402</v>
      </c>
      <c r="J399" t="s">
        <v>1464</v>
      </c>
      <c r="K399" t="s">
        <v>1467</v>
      </c>
    </row>
    <row r="400" spans="1:11" x14ac:dyDescent="0.25">
      <c r="A400" t="s">
        <v>1468</v>
      </c>
      <c r="H400" t="s">
        <v>1401</v>
      </c>
      <c r="I400" t="s">
        <v>1402</v>
      </c>
      <c r="J400" t="s">
        <v>1464</v>
      </c>
      <c r="K400" t="s">
        <v>1469</v>
      </c>
    </row>
    <row r="401" spans="1:11" x14ac:dyDescent="0.25">
      <c r="A401" t="s">
        <v>1470</v>
      </c>
      <c r="H401" t="s">
        <v>1401</v>
      </c>
      <c r="I401" t="s">
        <v>1402</v>
      </c>
      <c r="J401" t="s">
        <v>1464</v>
      </c>
      <c r="K401" t="s">
        <v>1471</v>
      </c>
    </row>
    <row r="402" spans="1:11" x14ac:dyDescent="0.25">
      <c r="A402" t="s">
        <v>1472</v>
      </c>
      <c r="H402" t="s">
        <v>1401</v>
      </c>
      <c r="I402" t="s">
        <v>1402</v>
      </c>
      <c r="J402" t="s">
        <v>1464</v>
      </c>
      <c r="K402" t="s">
        <v>1473</v>
      </c>
    </row>
    <row r="403" spans="1:11" x14ac:dyDescent="0.25">
      <c r="A403" t="s">
        <v>1474</v>
      </c>
      <c r="H403" t="s">
        <v>1401</v>
      </c>
      <c r="I403" t="s">
        <v>1402</v>
      </c>
      <c r="J403" t="s">
        <v>1464</v>
      </c>
      <c r="K403" t="s">
        <v>1475</v>
      </c>
    </row>
    <row r="404" spans="1:11" x14ac:dyDescent="0.25">
      <c r="A404" t="s">
        <v>1476</v>
      </c>
      <c r="H404" t="s">
        <v>1401</v>
      </c>
      <c r="I404" t="s">
        <v>1402</v>
      </c>
      <c r="J404" t="s">
        <v>1464</v>
      </c>
      <c r="K404" t="s">
        <v>1477</v>
      </c>
    </row>
    <row r="405" spans="1:11" x14ac:dyDescent="0.25">
      <c r="A405" t="s">
        <v>1478</v>
      </c>
      <c r="H405" t="s">
        <v>1401</v>
      </c>
      <c r="I405" t="s">
        <v>1402</v>
      </c>
      <c r="J405" t="s">
        <v>1464</v>
      </c>
      <c r="K405" t="s">
        <v>1479</v>
      </c>
    </row>
    <row r="406" spans="1:11" x14ac:dyDescent="0.25">
      <c r="A406" t="s">
        <v>1480</v>
      </c>
      <c r="H406" t="s">
        <v>1401</v>
      </c>
      <c r="I406" t="s">
        <v>1402</v>
      </c>
      <c r="J406" t="s">
        <v>1464</v>
      </c>
      <c r="K406" t="s">
        <v>1481</v>
      </c>
    </row>
    <row r="407" spans="1:11" x14ac:dyDescent="0.25">
      <c r="A407" t="s">
        <v>1482</v>
      </c>
      <c r="H407" t="s">
        <v>1401</v>
      </c>
      <c r="I407" t="s">
        <v>1402</v>
      </c>
      <c r="J407" t="s">
        <v>1464</v>
      </c>
      <c r="K407" t="s">
        <v>1483</v>
      </c>
    </row>
    <row r="408" spans="1:11" x14ac:dyDescent="0.25">
      <c r="A408" t="s">
        <v>1484</v>
      </c>
      <c r="H408" t="s">
        <v>1401</v>
      </c>
      <c r="I408" t="s">
        <v>1402</v>
      </c>
      <c r="J408" t="s">
        <v>1464</v>
      </c>
      <c r="K408" t="s">
        <v>1485</v>
      </c>
    </row>
    <row r="409" spans="1:11" x14ac:dyDescent="0.25">
      <c r="A409" t="s">
        <v>1486</v>
      </c>
      <c r="H409" t="s">
        <v>1401</v>
      </c>
      <c r="I409" t="s">
        <v>1402</v>
      </c>
      <c r="J409" t="s">
        <v>1487</v>
      </c>
      <c r="K409" t="s">
        <v>1488</v>
      </c>
    </row>
    <row r="410" spans="1:11" x14ac:dyDescent="0.25">
      <c r="A410" t="s">
        <v>1489</v>
      </c>
      <c r="H410" t="s">
        <v>1401</v>
      </c>
      <c r="I410" t="s">
        <v>1402</v>
      </c>
      <c r="J410" t="s">
        <v>1490</v>
      </c>
      <c r="K410" t="s">
        <v>1491</v>
      </c>
    </row>
    <row r="411" spans="1:11" x14ac:dyDescent="0.25">
      <c r="A411" t="s">
        <v>1492</v>
      </c>
      <c r="H411" t="s">
        <v>1401</v>
      </c>
      <c r="I411" t="s">
        <v>1402</v>
      </c>
      <c r="J411" t="s">
        <v>1487</v>
      </c>
      <c r="K411" t="s">
        <v>1493</v>
      </c>
    </row>
    <row r="412" spans="1:11" x14ac:dyDescent="0.25">
      <c r="A412" t="s">
        <v>1494</v>
      </c>
      <c r="H412" t="s">
        <v>1401</v>
      </c>
      <c r="I412" t="s">
        <v>1402</v>
      </c>
      <c r="J412" t="s">
        <v>1490</v>
      </c>
      <c r="K412" t="s">
        <v>1495</v>
      </c>
    </row>
    <row r="413" spans="1:11" x14ac:dyDescent="0.25">
      <c r="A413" t="s">
        <v>1496</v>
      </c>
      <c r="H413" t="s">
        <v>1497</v>
      </c>
      <c r="I413" t="s">
        <v>1498</v>
      </c>
      <c r="J413" t="s">
        <v>1499</v>
      </c>
      <c r="K413" t="s">
        <v>1500</v>
      </c>
    </row>
    <row r="414" spans="1:11" x14ac:dyDescent="0.25">
      <c r="A414" t="s">
        <v>1501</v>
      </c>
      <c r="H414" t="s">
        <v>1497</v>
      </c>
      <c r="I414" t="s">
        <v>1498</v>
      </c>
      <c r="J414" t="s">
        <v>1502</v>
      </c>
      <c r="K414" t="s">
        <v>1503</v>
      </c>
    </row>
    <row r="415" spans="1:11" x14ac:dyDescent="0.25">
      <c r="A415" t="s">
        <v>1504</v>
      </c>
      <c r="H415" t="s">
        <v>1497</v>
      </c>
      <c r="I415" t="s">
        <v>1498</v>
      </c>
      <c r="J415" t="s">
        <v>1505</v>
      </c>
      <c r="K415" t="s">
        <v>1506</v>
      </c>
    </row>
    <row r="416" spans="1:11" x14ac:dyDescent="0.25">
      <c r="A416" t="s">
        <v>1507</v>
      </c>
      <c r="H416" t="s">
        <v>1497</v>
      </c>
      <c r="I416" t="s">
        <v>1498</v>
      </c>
      <c r="J416" t="s">
        <v>1508</v>
      </c>
      <c r="K416" t="s">
        <v>1509</v>
      </c>
    </row>
    <row r="417" spans="1:11" x14ac:dyDescent="0.25">
      <c r="A417" t="s">
        <v>1510</v>
      </c>
      <c r="H417" t="s">
        <v>1511</v>
      </c>
      <c r="I417" t="s">
        <v>1512</v>
      </c>
      <c r="J417" t="s">
        <v>1513</v>
      </c>
      <c r="K417" t="s">
        <v>1514</v>
      </c>
    </row>
    <row r="418" spans="1:11" x14ac:dyDescent="0.25">
      <c r="A418" t="s">
        <v>1515</v>
      </c>
      <c r="H418" t="s">
        <v>1511</v>
      </c>
      <c r="I418" t="s">
        <v>1512</v>
      </c>
      <c r="J418" t="s">
        <v>1516</v>
      </c>
      <c r="K418" t="s">
        <v>1517</v>
      </c>
    </row>
    <row r="419" spans="1:11" x14ac:dyDescent="0.25">
      <c r="A419" t="s">
        <v>1518</v>
      </c>
      <c r="H419" t="s">
        <v>1511</v>
      </c>
      <c r="I419" t="s">
        <v>1512</v>
      </c>
      <c r="J419" t="s">
        <v>1516</v>
      </c>
      <c r="K419" t="s">
        <v>1519</v>
      </c>
    </row>
    <row r="420" spans="1:11" x14ac:dyDescent="0.25">
      <c r="A420" t="s">
        <v>1520</v>
      </c>
      <c r="H420" t="s">
        <v>1511</v>
      </c>
      <c r="I420" t="s">
        <v>1512</v>
      </c>
      <c r="J420" t="s">
        <v>1521</v>
      </c>
      <c r="K420" t="s">
        <v>1522</v>
      </c>
    </row>
    <row r="421" spans="1:11" x14ac:dyDescent="0.25">
      <c r="A421" t="s">
        <v>1523</v>
      </c>
      <c r="H421" t="s">
        <v>1511</v>
      </c>
      <c r="I421" t="s">
        <v>1512</v>
      </c>
      <c r="J421" t="s">
        <v>1524</v>
      </c>
      <c r="K421" t="s">
        <v>1525</v>
      </c>
    </row>
    <row r="422" spans="1:11" x14ac:dyDescent="0.25">
      <c r="A422" t="s">
        <v>1526</v>
      </c>
      <c r="H422" t="s">
        <v>1511</v>
      </c>
      <c r="I422" t="s">
        <v>1512</v>
      </c>
      <c r="J422" t="s">
        <v>1527</v>
      </c>
      <c r="K422" t="s">
        <v>1528</v>
      </c>
    </row>
    <row r="423" spans="1:11" x14ac:dyDescent="0.25">
      <c r="A423" t="s">
        <v>1529</v>
      </c>
      <c r="H423" t="s">
        <v>1511</v>
      </c>
      <c r="I423" t="s">
        <v>1512</v>
      </c>
      <c r="J423" t="s">
        <v>1530</v>
      </c>
      <c r="K423" t="s">
        <v>1531</v>
      </c>
    </row>
    <row r="424" spans="1:11" x14ac:dyDescent="0.25">
      <c r="A424" t="s">
        <v>1532</v>
      </c>
      <c r="H424" t="s">
        <v>1511</v>
      </c>
      <c r="I424" t="s">
        <v>1512</v>
      </c>
      <c r="J424" t="s">
        <v>1533</v>
      </c>
      <c r="K424" t="s">
        <v>1534</v>
      </c>
    </row>
    <row r="425" spans="1:11" x14ac:dyDescent="0.25">
      <c r="A425" t="s">
        <v>1535</v>
      </c>
      <c r="H425" t="s">
        <v>1511</v>
      </c>
      <c r="I425" t="s">
        <v>1512</v>
      </c>
      <c r="J425" t="s">
        <v>1533</v>
      </c>
      <c r="K425" t="s">
        <v>1536</v>
      </c>
    </row>
    <row r="426" spans="1:11" x14ac:dyDescent="0.25">
      <c r="A426" t="s">
        <v>1537</v>
      </c>
      <c r="H426" t="s">
        <v>1511</v>
      </c>
      <c r="I426" t="s">
        <v>1512</v>
      </c>
      <c r="J426" t="s">
        <v>1533</v>
      </c>
      <c r="K426" t="s">
        <v>1538</v>
      </c>
    </row>
    <row r="427" spans="1:11" x14ac:dyDescent="0.25">
      <c r="A427" t="s">
        <v>1539</v>
      </c>
      <c r="H427" t="s">
        <v>1511</v>
      </c>
      <c r="I427" t="s">
        <v>1512</v>
      </c>
      <c r="J427" t="s">
        <v>1533</v>
      </c>
      <c r="K427" t="s">
        <v>1540</v>
      </c>
    </row>
    <row r="428" spans="1:11" x14ac:dyDescent="0.25">
      <c r="A428" t="s">
        <v>1541</v>
      </c>
      <c r="H428" t="s">
        <v>1511</v>
      </c>
      <c r="I428" t="s">
        <v>1512</v>
      </c>
      <c r="J428" t="s">
        <v>1542</v>
      </c>
      <c r="K428" t="s">
        <v>1543</v>
      </c>
    </row>
    <row r="429" spans="1:11" x14ac:dyDescent="0.25">
      <c r="A429" t="s">
        <v>1544</v>
      </c>
      <c r="H429" t="s">
        <v>1511</v>
      </c>
      <c r="I429" t="s">
        <v>1512</v>
      </c>
      <c r="J429" t="s">
        <v>1542</v>
      </c>
      <c r="K429" t="s">
        <v>1545</v>
      </c>
    </row>
    <row r="430" spans="1:11" x14ac:dyDescent="0.25">
      <c r="A430" t="s">
        <v>1546</v>
      </c>
      <c r="H430" t="s">
        <v>1511</v>
      </c>
      <c r="I430" t="s">
        <v>1512</v>
      </c>
      <c r="J430" t="s">
        <v>1542</v>
      </c>
      <c r="K430" t="s">
        <v>1547</v>
      </c>
    </row>
    <row r="431" spans="1:11" x14ac:dyDescent="0.25">
      <c r="A431" t="s">
        <v>1548</v>
      </c>
      <c r="H431" t="s">
        <v>1511</v>
      </c>
      <c r="I431" t="s">
        <v>1512</v>
      </c>
      <c r="J431" t="s">
        <v>1542</v>
      </c>
      <c r="K431" t="s">
        <v>1549</v>
      </c>
    </row>
    <row r="432" spans="1:11" x14ac:dyDescent="0.25">
      <c r="A432" t="s">
        <v>1550</v>
      </c>
      <c r="H432" t="s">
        <v>1511</v>
      </c>
      <c r="I432" t="s">
        <v>1512</v>
      </c>
      <c r="J432" t="s">
        <v>1542</v>
      </c>
      <c r="K432" t="s">
        <v>1551</v>
      </c>
    </row>
    <row r="433" spans="1:11" x14ac:dyDescent="0.25">
      <c r="A433" t="s">
        <v>1552</v>
      </c>
      <c r="H433" t="s">
        <v>1511</v>
      </c>
      <c r="I433" t="s">
        <v>1512</v>
      </c>
      <c r="J433" t="s">
        <v>1542</v>
      </c>
      <c r="K433" t="s">
        <v>1553</v>
      </c>
    </row>
    <row r="434" spans="1:11" x14ac:dyDescent="0.25">
      <c r="A434" t="s">
        <v>1554</v>
      </c>
      <c r="H434" t="s">
        <v>1511</v>
      </c>
      <c r="I434" t="s">
        <v>1512</v>
      </c>
      <c r="J434" t="s">
        <v>1512</v>
      </c>
      <c r="K434" t="s">
        <v>1555</v>
      </c>
    </row>
    <row r="435" spans="1:11" x14ac:dyDescent="0.25">
      <c r="A435" t="s">
        <v>1556</v>
      </c>
      <c r="H435" t="s">
        <v>1511</v>
      </c>
      <c r="I435" t="s">
        <v>1512</v>
      </c>
      <c r="J435" t="s">
        <v>1512</v>
      </c>
      <c r="K435" t="s">
        <v>1557</v>
      </c>
    </row>
    <row r="436" spans="1:11" x14ac:dyDescent="0.25">
      <c r="A436" t="s">
        <v>1558</v>
      </c>
      <c r="H436" t="s">
        <v>1511</v>
      </c>
      <c r="I436" t="s">
        <v>1512</v>
      </c>
      <c r="J436" t="s">
        <v>1512</v>
      </c>
      <c r="K436" t="s">
        <v>1559</v>
      </c>
    </row>
    <row r="437" spans="1:11" x14ac:dyDescent="0.25">
      <c r="A437" t="s">
        <v>1560</v>
      </c>
      <c r="H437" t="s">
        <v>1511</v>
      </c>
      <c r="I437" t="s">
        <v>1512</v>
      </c>
      <c r="J437" t="s">
        <v>1542</v>
      </c>
      <c r="K437" t="s">
        <v>1561</v>
      </c>
    </row>
    <row r="438" spans="1:11" x14ac:dyDescent="0.25">
      <c r="A438" t="s">
        <v>1562</v>
      </c>
      <c r="H438" t="s">
        <v>1511</v>
      </c>
      <c r="I438" t="s">
        <v>1512</v>
      </c>
      <c r="J438" t="s">
        <v>1542</v>
      </c>
      <c r="K438" t="s">
        <v>1563</v>
      </c>
    </row>
    <row r="439" spans="1:11" x14ac:dyDescent="0.25">
      <c r="A439" t="s">
        <v>1564</v>
      </c>
      <c r="H439" t="s">
        <v>1511</v>
      </c>
      <c r="I439" t="s">
        <v>1512</v>
      </c>
      <c r="J439" t="s">
        <v>1542</v>
      </c>
      <c r="K439" t="s">
        <v>1565</v>
      </c>
    </row>
    <row r="440" spans="1:11" x14ac:dyDescent="0.25">
      <c r="A440" t="s">
        <v>1566</v>
      </c>
      <c r="H440" t="s">
        <v>1511</v>
      </c>
      <c r="I440" t="s">
        <v>1512</v>
      </c>
      <c r="J440" t="s">
        <v>1542</v>
      </c>
      <c r="K440" t="s">
        <v>1567</v>
      </c>
    </row>
    <row r="441" spans="1:11" x14ac:dyDescent="0.25">
      <c r="A441" t="s">
        <v>1568</v>
      </c>
      <c r="H441" t="s">
        <v>1511</v>
      </c>
      <c r="I441" t="s">
        <v>1512</v>
      </c>
      <c r="J441" t="s">
        <v>1512</v>
      </c>
      <c r="K441" t="s">
        <v>1569</v>
      </c>
    </row>
    <row r="442" spans="1:11" x14ac:dyDescent="0.25">
      <c r="A442" t="s">
        <v>1570</v>
      </c>
      <c r="H442" t="s">
        <v>1511</v>
      </c>
      <c r="I442" t="s">
        <v>1512</v>
      </c>
      <c r="J442" t="s">
        <v>1512</v>
      </c>
      <c r="K442" t="s">
        <v>1571</v>
      </c>
    </row>
    <row r="443" spans="1:11" x14ac:dyDescent="0.25">
      <c r="A443" t="s">
        <v>1572</v>
      </c>
      <c r="H443" t="s">
        <v>1511</v>
      </c>
      <c r="I443" t="s">
        <v>1512</v>
      </c>
      <c r="J443" t="s">
        <v>1573</v>
      </c>
      <c r="K443" t="s">
        <v>1574</v>
      </c>
    </row>
    <row r="444" spans="1:11" x14ac:dyDescent="0.25">
      <c r="A444" t="s">
        <v>1575</v>
      </c>
      <c r="H444" t="s">
        <v>1511</v>
      </c>
      <c r="I444" t="s">
        <v>1512</v>
      </c>
      <c r="J444" t="s">
        <v>1576</v>
      </c>
      <c r="K444" t="s">
        <v>1577</v>
      </c>
    </row>
    <row r="445" spans="1:11" x14ac:dyDescent="0.25">
      <c r="A445" t="s">
        <v>1578</v>
      </c>
      <c r="H445" t="s">
        <v>1511</v>
      </c>
      <c r="I445" t="s">
        <v>1512</v>
      </c>
      <c r="J445" t="s">
        <v>1533</v>
      </c>
      <c r="K445" t="s">
        <v>1579</v>
      </c>
    </row>
    <row r="446" spans="1:11" x14ac:dyDescent="0.25">
      <c r="A446" t="s">
        <v>1580</v>
      </c>
      <c r="H446" t="s">
        <v>1511</v>
      </c>
      <c r="I446" t="s">
        <v>1512</v>
      </c>
      <c r="J446" t="s">
        <v>1533</v>
      </c>
      <c r="K446" t="s">
        <v>1581</v>
      </c>
    </row>
    <row r="447" spans="1:11" x14ac:dyDescent="0.25">
      <c r="A447" t="s">
        <v>319</v>
      </c>
      <c r="H447" t="s">
        <v>1511</v>
      </c>
      <c r="I447" t="s">
        <v>1512</v>
      </c>
      <c r="J447" t="s">
        <v>1533</v>
      </c>
      <c r="K447" t="s">
        <v>1582</v>
      </c>
    </row>
    <row r="448" spans="1:11" x14ac:dyDescent="0.25">
      <c r="H448" t="s">
        <v>1583</v>
      </c>
      <c r="I448" t="s">
        <v>1584</v>
      </c>
      <c r="J448" t="s">
        <v>1585</v>
      </c>
      <c r="K448" t="s">
        <v>1586</v>
      </c>
    </row>
    <row r="449" spans="8:11" x14ac:dyDescent="0.25">
      <c r="H449" t="s">
        <v>1583</v>
      </c>
      <c r="I449" t="s">
        <v>1584</v>
      </c>
      <c r="J449" t="s">
        <v>1587</v>
      </c>
      <c r="K449" t="s">
        <v>1588</v>
      </c>
    </row>
    <row r="450" spans="8:11" x14ac:dyDescent="0.25">
      <c r="H450" t="s">
        <v>1583</v>
      </c>
      <c r="I450" t="s">
        <v>1584</v>
      </c>
      <c r="J450" t="s">
        <v>1589</v>
      </c>
      <c r="K450" t="s">
        <v>1590</v>
      </c>
    </row>
    <row r="451" spans="8:11" x14ac:dyDescent="0.25">
      <c r="H451" t="s">
        <v>1583</v>
      </c>
      <c r="I451" t="s">
        <v>1584</v>
      </c>
      <c r="J451" t="s">
        <v>1591</v>
      </c>
      <c r="K451" t="s">
        <v>1592</v>
      </c>
    </row>
    <row r="452" spans="8:11" x14ac:dyDescent="0.25">
      <c r="H452" t="s">
        <v>1583</v>
      </c>
      <c r="I452" t="s">
        <v>1584</v>
      </c>
      <c r="J452" t="s">
        <v>1593</v>
      </c>
      <c r="K452" t="s">
        <v>1594</v>
      </c>
    </row>
    <row r="453" spans="8:11" x14ac:dyDescent="0.25">
      <c r="H453" t="s">
        <v>1583</v>
      </c>
      <c r="I453" t="s">
        <v>1584</v>
      </c>
      <c r="J453" t="s">
        <v>1595</v>
      </c>
      <c r="K453" t="s">
        <v>1596</v>
      </c>
    </row>
    <row r="454" spans="8:11" x14ac:dyDescent="0.25">
      <c r="H454" t="s">
        <v>1583</v>
      </c>
      <c r="I454" t="s">
        <v>1584</v>
      </c>
      <c r="J454" t="s">
        <v>1597</v>
      </c>
      <c r="K454" t="s">
        <v>1598</v>
      </c>
    </row>
    <row r="455" spans="8:11" x14ac:dyDescent="0.25">
      <c r="H455" t="s">
        <v>1583</v>
      </c>
      <c r="I455" t="s">
        <v>1584</v>
      </c>
      <c r="J455" t="s">
        <v>1599</v>
      </c>
      <c r="K455" t="s">
        <v>1600</v>
      </c>
    </row>
    <row r="456" spans="8:11" x14ac:dyDescent="0.25">
      <c r="H456" t="s">
        <v>1583</v>
      </c>
      <c r="I456" t="s">
        <v>1584</v>
      </c>
      <c r="J456" t="s">
        <v>1601</v>
      </c>
      <c r="K456" t="s">
        <v>1602</v>
      </c>
    </row>
    <row r="457" spans="8:11" x14ac:dyDescent="0.25">
      <c r="H457" t="s">
        <v>1583</v>
      </c>
      <c r="I457" t="s">
        <v>1584</v>
      </c>
      <c r="J457" t="s">
        <v>1603</v>
      </c>
      <c r="K457" t="s">
        <v>1604</v>
      </c>
    </row>
    <row r="458" spans="8:11" x14ac:dyDescent="0.25">
      <c r="H458" t="s">
        <v>1583</v>
      </c>
      <c r="I458" t="s">
        <v>1584</v>
      </c>
      <c r="J458" t="s">
        <v>1605</v>
      </c>
      <c r="K458" t="s">
        <v>1606</v>
      </c>
    </row>
    <row r="459" spans="8:11" x14ac:dyDescent="0.25">
      <c r="H459" t="s">
        <v>1583</v>
      </c>
      <c r="I459" t="s">
        <v>1584</v>
      </c>
      <c r="J459" t="s">
        <v>1607</v>
      </c>
      <c r="K459" t="s">
        <v>1608</v>
      </c>
    </row>
    <row r="460" spans="8:11" x14ac:dyDescent="0.25">
      <c r="H460" t="s">
        <v>1583</v>
      </c>
      <c r="I460" t="s">
        <v>1584</v>
      </c>
      <c r="J460" t="s">
        <v>1609</v>
      </c>
      <c r="K460" t="s">
        <v>1610</v>
      </c>
    </row>
    <row r="461" spans="8:11" x14ac:dyDescent="0.25">
      <c r="H461" t="s">
        <v>1583</v>
      </c>
      <c r="I461" t="s">
        <v>1584</v>
      </c>
      <c r="J461" t="s">
        <v>1611</v>
      </c>
      <c r="K461" t="s">
        <v>1612</v>
      </c>
    </row>
    <row r="462" spans="8:11" x14ac:dyDescent="0.25">
      <c r="H462" t="s">
        <v>1583</v>
      </c>
      <c r="I462" t="s">
        <v>1584</v>
      </c>
      <c r="J462" t="s">
        <v>1613</v>
      </c>
      <c r="K462" t="s">
        <v>1614</v>
      </c>
    </row>
    <row r="463" spans="8:11" x14ac:dyDescent="0.25">
      <c r="H463" t="s">
        <v>1583</v>
      </c>
      <c r="I463" t="s">
        <v>1584</v>
      </c>
      <c r="J463" t="s">
        <v>1615</v>
      </c>
      <c r="K463" t="s">
        <v>1616</v>
      </c>
    </row>
    <row r="464" spans="8:11" x14ac:dyDescent="0.25">
      <c r="H464" t="s">
        <v>1583</v>
      </c>
      <c r="I464" t="s">
        <v>1584</v>
      </c>
      <c r="J464" t="s">
        <v>1617</v>
      </c>
      <c r="K464" t="s">
        <v>1618</v>
      </c>
    </row>
    <row r="465" spans="8:11" x14ac:dyDescent="0.25">
      <c r="H465" t="s">
        <v>1583</v>
      </c>
      <c r="I465" t="s">
        <v>1584</v>
      </c>
      <c r="J465" t="s">
        <v>1619</v>
      </c>
      <c r="K465" t="s">
        <v>1620</v>
      </c>
    </row>
    <row r="466" spans="8:11" x14ac:dyDescent="0.25">
      <c r="H466" t="s">
        <v>1583</v>
      </c>
      <c r="I466" t="s">
        <v>1584</v>
      </c>
      <c r="J466" t="s">
        <v>1619</v>
      </c>
      <c r="K466" t="s">
        <v>1621</v>
      </c>
    </row>
    <row r="467" spans="8:11" x14ac:dyDescent="0.25">
      <c r="H467" t="s">
        <v>1583</v>
      </c>
      <c r="I467" t="s">
        <v>1584</v>
      </c>
      <c r="J467" t="s">
        <v>1619</v>
      </c>
      <c r="K467" t="s">
        <v>1622</v>
      </c>
    </row>
    <row r="468" spans="8:11" x14ac:dyDescent="0.25">
      <c r="H468" t="s">
        <v>1583</v>
      </c>
      <c r="I468" t="s">
        <v>1584</v>
      </c>
      <c r="J468" t="s">
        <v>1619</v>
      </c>
      <c r="K468" t="s">
        <v>1623</v>
      </c>
    </row>
    <row r="469" spans="8:11" x14ac:dyDescent="0.25">
      <c r="H469" t="s">
        <v>1583</v>
      </c>
      <c r="I469" t="s">
        <v>1584</v>
      </c>
      <c r="J469" t="s">
        <v>1624</v>
      </c>
      <c r="K469" t="s">
        <v>1625</v>
      </c>
    </row>
    <row r="470" spans="8:11" x14ac:dyDescent="0.25">
      <c r="H470" t="s">
        <v>1583</v>
      </c>
      <c r="I470" t="s">
        <v>1584</v>
      </c>
      <c r="J470" t="s">
        <v>1626</v>
      </c>
      <c r="K470" t="s">
        <v>1627</v>
      </c>
    </row>
    <row r="471" spans="8:11" x14ac:dyDescent="0.25">
      <c r="H471" t="s">
        <v>1583</v>
      </c>
      <c r="I471" t="s">
        <v>1584</v>
      </c>
      <c r="J471" t="s">
        <v>1626</v>
      </c>
      <c r="K471" t="s">
        <v>1628</v>
      </c>
    </row>
    <row r="472" spans="8:11" x14ac:dyDescent="0.25">
      <c r="H472" t="s">
        <v>1583</v>
      </c>
      <c r="I472" t="s">
        <v>1584</v>
      </c>
      <c r="J472" t="s">
        <v>1626</v>
      </c>
      <c r="K472" t="s">
        <v>1629</v>
      </c>
    </row>
    <row r="473" spans="8:11" x14ac:dyDescent="0.25">
      <c r="H473" t="s">
        <v>1583</v>
      </c>
      <c r="I473" t="s">
        <v>1584</v>
      </c>
      <c r="J473" t="s">
        <v>1626</v>
      </c>
      <c r="K473" t="s">
        <v>1630</v>
      </c>
    </row>
    <row r="474" spans="8:11" x14ac:dyDescent="0.25">
      <c r="H474" t="s">
        <v>1583</v>
      </c>
      <c r="I474" t="s">
        <v>1584</v>
      </c>
      <c r="J474" t="s">
        <v>1626</v>
      </c>
      <c r="K474" t="s">
        <v>1631</v>
      </c>
    </row>
    <row r="475" spans="8:11" x14ac:dyDescent="0.25">
      <c r="H475" t="s">
        <v>1583</v>
      </c>
      <c r="I475" t="s">
        <v>1584</v>
      </c>
      <c r="J475" t="s">
        <v>1626</v>
      </c>
      <c r="K475" t="s">
        <v>1632</v>
      </c>
    </row>
    <row r="476" spans="8:11" x14ac:dyDescent="0.25">
      <c r="H476" t="s">
        <v>1583</v>
      </c>
      <c r="I476" t="s">
        <v>1584</v>
      </c>
      <c r="J476" t="s">
        <v>1633</v>
      </c>
      <c r="K476" t="s">
        <v>1634</v>
      </c>
    </row>
    <row r="477" spans="8:11" x14ac:dyDescent="0.25">
      <c r="H477" t="s">
        <v>1635</v>
      </c>
      <c r="I477" t="s">
        <v>1636</v>
      </c>
      <c r="J477" t="s">
        <v>1637</v>
      </c>
      <c r="K477" t="s">
        <v>1638</v>
      </c>
    </row>
    <row r="478" spans="8:11" x14ac:dyDescent="0.25">
      <c r="H478" t="s">
        <v>1635</v>
      </c>
      <c r="I478" t="s">
        <v>1636</v>
      </c>
      <c r="J478" t="s">
        <v>1639</v>
      </c>
      <c r="K478" t="s">
        <v>1640</v>
      </c>
    </row>
    <row r="479" spans="8:11" x14ac:dyDescent="0.25">
      <c r="H479" t="s">
        <v>1635</v>
      </c>
      <c r="I479" t="s">
        <v>1636</v>
      </c>
      <c r="J479" t="s">
        <v>1641</v>
      </c>
      <c r="K479" t="s">
        <v>1642</v>
      </c>
    </row>
    <row r="480" spans="8:11" x14ac:dyDescent="0.25">
      <c r="H480" t="s">
        <v>1635</v>
      </c>
      <c r="I480" t="s">
        <v>1636</v>
      </c>
      <c r="J480" t="s">
        <v>1643</v>
      </c>
      <c r="K480" t="s">
        <v>1644</v>
      </c>
    </row>
    <row r="481" spans="8:11" x14ac:dyDescent="0.25">
      <c r="H481" t="s">
        <v>1635</v>
      </c>
      <c r="I481" t="s">
        <v>1636</v>
      </c>
      <c r="J481" t="s">
        <v>1645</v>
      </c>
      <c r="K481" t="s">
        <v>1646</v>
      </c>
    </row>
    <row r="482" spans="8:11" x14ac:dyDescent="0.25">
      <c r="H482" t="s">
        <v>1635</v>
      </c>
      <c r="I482" t="s">
        <v>1636</v>
      </c>
      <c r="J482" t="s">
        <v>1647</v>
      </c>
      <c r="K482" t="s">
        <v>1648</v>
      </c>
    </row>
    <row r="483" spans="8:11" x14ac:dyDescent="0.25">
      <c r="H483" t="s">
        <v>1635</v>
      </c>
      <c r="I483" t="s">
        <v>1636</v>
      </c>
      <c r="J483" t="s">
        <v>1649</v>
      </c>
      <c r="K483" t="s">
        <v>1650</v>
      </c>
    </row>
    <row r="484" spans="8:11" x14ac:dyDescent="0.25">
      <c r="H484" t="s">
        <v>1635</v>
      </c>
      <c r="I484" t="s">
        <v>1636</v>
      </c>
      <c r="J484" t="s">
        <v>1651</v>
      </c>
      <c r="K484" t="s">
        <v>1652</v>
      </c>
    </row>
    <row r="485" spans="8:11" x14ac:dyDescent="0.25">
      <c r="H485" t="s">
        <v>1635</v>
      </c>
      <c r="I485" t="s">
        <v>1636</v>
      </c>
      <c r="J485" t="s">
        <v>1653</v>
      </c>
      <c r="K485" t="s">
        <v>1654</v>
      </c>
    </row>
    <row r="486" spans="8:11" x14ac:dyDescent="0.25">
      <c r="H486" t="s">
        <v>1635</v>
      </c>
      <c r="I486" t="s">
        <v>1636</v>
      </c>
      <c r="J486" t="s">
        <v>1655</v>
      </c>
      <c r="K486" t="s">
        <v>1656</v>
      </c>
    </row>
    <row r="487" spans="8:11" x14ac:dyDescent="0.25">
      <c r="H487" t="s">
        <v>1635</v>
      </c>
      <c r="I487" t="s">
        <v>1636</v>
      </c>
      <c r="J487" t="s">
        <v>1657</v>
      </c>
      <c r="K487" t="s">
        <v>1658</v>
      </c>
    </row>
    <row r="488" spans="8:11" x14ac:dyDescent="0.25">
      <c r="H488" t="s">
        <v>1635</v>
      </c>
      <c r="I488" t="s">
        <v>1636</v>
      </c>
      <c r="J488" t="s">
        <v>1659</v>
      </c>
      <c r="K488" t="s">
        <v>1660</v>
      </c>
    </row>
    <row r="489" spans="8:11" x14ac:dyDescent="0.25">
      <c r="H489" t="s">
        <v>1635</v>
      </c>
      <c r="I489" t="s">
        <v>1636</v>
      </c>
      <c r="J489" t="s">
        <v>1657</v>
      </c>
      <c r="K489" t="s">
        <v>1661</v>
      </c>
    </row>
    <row r="490" spans="8:11" x14ac:dyDescent="0.25">
      <c r="H490" t="s">
        <v>1635</v>
      </c>
      <c r="I490" t="s">
        <v>1636</v>
      </c>
      <c r="J490" t="s">
        <v>1662</v>
      </c>
      <c r="K490" t="s">
        <v>1663</v>
      </c>
    </row>
    <row r="491" spans="8:11" x14ac:dyDescent="0.25">
      <c r="H491" t="s">
        <v>1635</v>
      </c>
      <c r="I491" t="s">
        <v>1636</v>
      </c>
      <c r="J491" t="s">
        <v>1664</v>
      </c>
      <c r="K491" t="s">
        <v>1665</v>
      </c>
    </row>
    <row r="492" spans="8:11" x14ac:dyDescent="0.25">
      <c r="H492" t="s">
        <v>1635</v>
      </c>
      <c r="I492" t="s">
        <v>1636</v>
      </c>
      <c r="J492" t="s">
        <v>1664</v>
      </c>
      <c r="K492" t="s">
        <v>1666</v>
      </c>
    </row>
    <row r="493" spans="8:11" x14ac:dyDescent="0.25">
      <c r="H493" t="s">
        <v>1635</v>
      </c>
      <c r="I493" t="s">
        <v>1636</v>
      </c>
      <c r="J493" t="s">
        <v>1657</v>
      </c>
      <c r="K493" t="s">
        <v>1667</v>
      </c>
    </row>
    <row r="494" spans="8:11" x14ac:dyDescent="0.25">
      <c r="H494" t="s">
        <v>1635</v>
      </c>
      <c r="I494" t="s">
        <v>1636</v>
      </c>
      <c r="J494" t="s">
        <v>1668</v>
      </c>
      <c r="K494" t="s">
        <v>1669</v>
      </c>
    </row>
    <row r="495" spans="8:11" x14ac:dyDescent="0.25">
      <c r="H495" t="s">
        <v>1635</v>
      </c>
      <c r="I495" t="s">
        <v>1636</v>
      </c>
      <c r="J495" t="s">
        <v>1670</v>
      </c>
      <c r="K495" t="s">
        <v>1671</v>
      </c>
    </row>
    <row r="496" spans="8:11" x14ac:dyDescent="0.25">
      <c r="H496" t="s">
        <v>1635</v>
      </c>
      <c r="I496" t="s">
        <v>1636</v>
      </c>
      <c r="J496" t="s">
        <v>1670</v>
      </c>
      <c r="K496" t="s">
        <v>1672</v>
      </c>
    </row>
    <row r="497" spans="8:11" x14ac:dyDescent="0.25">
      <c r="H497" t="s">
        <v>1635</v>
      </c>
      <c r="I497" t="s">
        <v>1636</v>
      </c>
      <c r="J497" t="s">
        <v>1670</v>
      </c>
      <c r="K497" t="s">
        <v>1673</v>
      </c>
    </row>
    <row r="498" spans="8:11" x14ac:dyDescent="0.25">
      <c r="H498" t="s">
        <v>1635</v>
      </c>
      <c r="I498" t="s">
        <v>1636</v>
      </c>
      <c r="J498" t="s">
        <v>1674</v>
      </c>
      <c r="K498" t="s">
        <v>1675</v>
      </c>
    </row>
    <row r="499" spans="8:11" x14ac:dyDescent="0.25">
      <c r="H499" t="s">
        <v>1635</v>
      </c>
      <c r="I499" t="s">
        <v>1636</v>
      </c>
      <c r="J499" t="s">
        <v>1668</v>
      </c>
      <c r="K499" t="s">
        <v>1676</v>
      </c>
    </row>
    <row r="500" spans="8:11" x14ac:dyDescent="0.25">
      <c r="H500" t="s">
        <v>1635</v>
      </c>
      <c r="I500" t="s">
        <v>1636</v>
      </c>
      <c r="J500" t="s">
        <v>1668</v>
      </c>
      <c r="K500" t="s">
        <v>1677</v>
      </c>
    </row>
    <row r="501" spans="8:11" x14ac:dyDescent="0.25">
      <c r="H501" t="s">
        <v>1635</v>
      </c>
      <c r="I501" t="s">
        <v>1636</v>
      </c>
      <c r="J501" t="s">
        <v>1678</v>
      </c>
      <c r="K501" t="s">
        <v>1679</v>
      </c>
    </row>
    <row r="502" spans="8:11" x14ac:dyDescent="0.25">
      <c r="H502" t="s">
        <v>1635</v>
      </c>
      <c r="I502" t="s">
        <v>1636</v>
      </c>
      <c r="J502" t="s">
        <v>1680</v>
      </c>
      <c r="K502" t="s">
        <v>1681</v>
      </c>
    </row>
    <row r="503" spans="8:11" x14ac:dyDescent="0.25">
      <c r="H503" t="s">
        <v>1635</v>
      </c>
      <c r="I503" t="s">
        <v>1636</v>
      </c>
      <c r="J503" t="s">
        <v>1680</v>
      </c>
      <c r="K503" t="s">
        <v>1682</v>
      </c>
    </row>
    <row r="504" spans="8:11" x14ac:dyDescent="0.25">
      <c r="H504" t="s">
        <v>1635</v>
      </c>
      <c r="I504" t="s">
        <v>1636</v>
      </c>
      <c r="J504" t="s">
        <v>1680</v>
      </c>
      <c r="K504" t="s">
        <v>1683</v>
      </c>
    </row>
    <row r="505" spans="8:11" x14ac:dyDescent="0.25">
      <c r="H505" t="s">
        <v>1635</v>
      </c>
      <c r="I505" t="s">
        <v>1636</v>
      </c>
      <c r="J505" t="s">
        <v>1684</v>
      </c>
      <c r="K505" t="s">
        <v>1685</v>
      </c>
    </row>
    <row r="506" spans="8:11" x14ac:dyDescent="0.25">
      <c r="H506" t="s">
        <v>1635</v>
      </c>
      <c r="I506" t="s">
        <v>1636</v>
      </c>
      <c r="J506" t="s">
        <v>1686</v>
      </c>
      <c r="K506" t="s">
        <v>1687</v>
      </c>
    </row>
    <row r="507" spans="8:11" x14ac:dyDescent="0.25">
      <c r="H507" t="s">
        <v>1635</v>
      </c>
      <c r="I507" t="s">
        <v>1636</v>
      </c>
      <c r="J507" t="s">
        <v>1674</v>
      </c>
      <c r="K507" t="s">
        <v>1688</v>
      </c>
    </row>
    <row r="508" spans="8:11" x14ac:dyDescent="0.25">
      <c r="H508" t="s">
        <v>1635</v>
      </c>
      <c r="I508" t="s">
        <v>1636</v>
      </c>
      <c r="J508" t="s">
        <v>1689</v>
      </c>
      <c r="K508" t="s">
        <v>1690</v>
      </c>
    </row>
    <row r="509" spans="8:11" x14ac:dyDescent="0.25">
      <c r="H509" t="s">
        <v>1635</v>
      </c>
      <c r="I509" t="s">
        <v>1636</v>
      </c>
      <c r="J509" t="s">
        <v>1686</v>
      </c>
      <c r="K509" t="s">
        <v>1691</v>
      </c>
    </row>
    <row r="510" spans="8:11" x14ac:dyDescent="0.25">
      <c r="H510" t="s">
        <v>1635</v>
      </c>
      <c r="I510" t="s">
        <v>1636</v>
      </c>
      <c r="J510" t="s">
        <v>1692</v>
      </c>
      <c r="K510" t="s">
        <v>1693</v>
      </c>
    </row>
    <row r="511" spans="8:11" x14ac:dyDescent="0.25">
      <c r="H511" t="s">
        <v>1635</v>
      </c>
      <c r="I511" t="s">
        <v>1636</v>
      </c>
      <c r="J511" t="s">
        <v>1680</v>
      </c>
      <c r="K511" t="s">
        <v>1694</v>
      </c>
    </row>
    <row r="512" spans="8:11" x14ac:dyDescent="0.25">
      <c r="H512" t="s">
        <v>1635</v>
      </c>
      <c r="I512" t="s">
        <v>1636</v>
      </c>
      <c r="J512" t="s">
        <v>1695</v>
      </c>
      <c r="K512" t="s">
        <v>1696</v>
      </c>
    </row>
    <row r="513" spans="8:11" x14ac:dyDescent="0.25">
      <c r="H513" t="s">
        <v>1635</v>
      </c>
      <c r="I513" t="s">
        <v>1636</v>
      </c>
      <c r="J513" t="s">
        <v>1670</v>
      </c>
      <c r="K513" t="s">
        <v>1697</v>
      </c>
    </row>
    <row r="514" spans="8:11" x14ac:dyDescent="0.25">
      <c r="H514" t="s">
        <v>1635</v>
      </c>
      <c r="I514" t="s">
        <v>1636</v>
      </c>
      <c r="J514" t="s">
        <v>1670</v>
      </c>
      <c r="K514" t="s">
        <v>1698</v>
      </c>
    </row>
    <row r="515" spans="8:11" x14ac:dyDescent="0.25">
      <c r="H515" t="s">
        <v>1635</v>
      </c>
      <c r="I515" t="s">
        <v>1636</v>
      </c>
      <c r="J515" t="s">
        <v>1670</v>
      </c>
      <c r="K515" t="s">
        <v>1699</v>
      </c>
    </row>
    <row r="516" spans="8:11" x14ac:dyDescent="0.25">
      <c r="H516" t="s">
        <v>1635</v>
      </c>
      <c r="I516" t="s">
        <v>1636</v>
      </c>
      <c r="J516" t="s">
        <v>1670</v>
      </c>
      <c r="K516" t="s">
        <v>1700</v>
      </c>
    </row>
    <row r="517" spans="8:11" x14ac:dyDescent="0.25">
      <c r="H517" t="s">
        <v>1635</v>
      </c>
      <c r="I517" t="s">
        <v>1636</v>
      </c>
      <c r="J517" t="s">
        <v>1701</v>
      </c>
      <c r="K517" t="s">
        <v>1702</v>
      </c>
    </row>
    <row r="518" spans="8:11" x14ac:dyDescent="0.25">
      <c r="H518" t="s">
        <v>1635</v>
      </c>
      <c r="I518" t="s">
        <v>1636</v>
      </c>
      <c r="J518" t="s">
        <v>1703</v>
      </c>
      <c r="K518" t="s">
        <v>1704</v>
      </c>
    </row>
    <row r="519" spans="8:11" x14ac:dyDescent="0.25">
      <c r="H519" t="s">
        <v>1705</v>
      </c>
      <c r="I519" t="s">
        <v>1706</v>
      </c>
      <c r="J519" t="s">
        <v>1706</v>
      </c>
      <c r="K519" t="s">
        <v>1707</v>
      </c>
    </row>
    <row r="520" spans="8:11" x14ac:dyDescent="0.25">
      <c r="H520" t="s">
        <v>1705</v>
      </c>
      <c r="I520" t="s">
        <v>1706</v>
      </c>
      <c r="J520" t="s">
        <v>1706</v>
      </c>
      <c r="K520" t="s">
        <v>1708</v>
      </c>
    </row>
    <row r="521" spans="8:11" x14ac:dyDescent="0.25">
      <c r="H521" t="s">
        <v>1705</v>
      </c>
      <c r="I521" t="s">
        <v>1706</v>
      </c>
      <c r="J521" t="s">
        <v>1706</v>
      </c>
      <c r="K521" t="s">
        <v>1709</v>
      </c>
    </row>
    <row r="522" spans="8:11" x14ac:dyDescent="0.25">
      <c r="H522" t="s">
        <v>1705</v>
      </c>
      <c r="I522" t="s">
        <v>1706</v>
      </c>
      <c r="J522" t="s">
        <v>1706</v>
      </c>
      <c r="K522" t="s">
        <v>1710</v>
      </c>
    </row>
    <row r="523" spans="8:11" x14ac:dyDescent="0.25">
      <c r="H523" t="s">
        <v>1705</v>
      </c>
      <c r="I523" t="s">
        <v>1706</v>
      </c>
      <c r="J523" t="s">
        <v>1706</v>
      </c>
      <c r="K523" t="s">
        <v>1711</v>
      </c>
    </row>
    <row r="524" spans="8:11" x14ac:dyDescent="0.25">
      <c r="H524" t="s">
        <v>1705</v>
      </c>
      <c r="I524" t="s">
        <v>1706</v>
      </c>
      <c r="J524" t="s">
        <v>1706</v>
      </c>
      <c r="K524" t="s">
        <v>1712</v>
      </c>
    </row>
    <row r="525" spans="8:11" x14ac:dyDescent="0.25">
      <c r="H525" t="s">
        <v>1705</v>
      </c>
      <c r="I525" t="s">
        <v>1706</v>
      </c>
      <c r="J525" t="s">
        <v>1706</v>
      </c>
      <c r="K525" t="s">
        <v>1713</v>
      </c>
    </row>
    <row r="526" spans="8:11" x14ac:dyDescent="0.25">
      <c r="H526" t="s">
        <v>1705</v>
      </c>
      <c r="I526" t="s">
        <v>1706</v>
      </c>
      <c r="J526" t="s">
        <v>1706</v>
      </c>
      <c r="K526" t="s">
        <v>1714</v>
      </c>
    </row>
    <row r="527" spans="8:11" x14ac:dyDescent="0.25">
      <c r="H527" t="s">
        <v>1705</v>
      </c>
      <c r="I527" t="s">
        <v>1706</v>
      </c>
      <c r="J527" t="s">
        <v>1706</v>
      </c>
      <c r="K527" t="s">
        <v>1715</v>
      </c>
    </row>
    <row r="528" spans="8:11" x14ac:dyDescent="0.25">
      <c r="H528" t="s">
        <v>1705</v>
      </c>
      <c r="I528" t="s">
        <v>1706</v>
      </c>
      <c r="J528" t="s">
        <v>1706</v>
      </c>
      <c r="K528" t="s">
        <v>1716</v>
      </c>
    </row>
    <row r="529" spans="8:11" x14ac:dyDescent="0.25">
      <c r="H529" t="s">
        <v>1705</v>
      </c>
      <c r="I529" t="s">
        <v>1706</v>
      </c>
      <c r="J529" t="s">
        <v>1706</v>
      </c>
      <c r="K529" t="s">
        <v>1717</v>
      </c>
    </row>
    <row r="530" spans="8:11" x14ac:dyDescent="0.25">
      <c r="H530" t="s">
        <v>1705</v>
      </c>
      <c r="I530" t="s">
        <v>1706</v>
      </c>
      <c r="J530" t="s">
        <v>1706</v>
      </c>
      <c r="K530" t="s">
        <v>1718</v>
      </c>
    </row>
    <row r="531" spans="8:11" x14ac:dyDescent="0.25">
      <c r="H531" t="s">
        <v>1705</v>
      </c>
      <c r="I531" t="s">
        <v>1706</v>
      </c>
      <c r="J531" t="s">
        <v>1706</v>
      </c>
      <c r="K531" t="s">
        <v>1719</v>
      </c>
    </row>
    <row r="532" spans="8:11" x14ac:dyDescent="0.25">
      <c r="H532" t="s">
        <v>1705</v>
      </c>
      <c r="I532" t="s">
        <v>1706</v>
      </c>
      <c r="J532" t="s">
        <v>1706</v>
      </c>
      <c r="K532" t="s">
        <v>1720</v>
      </c>
    </row>
    <row r="533" spans="8:11" x14ac:dyDescent="0.25">
      <c r="H533" t="s">
        <v>1705</v>
      </c>
      <c r="I533" t="s">
        <v>1706</v>
      </c>
      <c r="J533" t="s">
        <v>1706</v>
      </c>
      <c r="K533" t="s">
        <v>1721</v>
      </c>
    </row>
    <row r="534" spans="8:11" x14ac:dyDescent="0.25">
      <c r="H534" t="s">
        <v>1705</v>
      </c>
      <c r="I534" t="s">
        <v>1706</v>
      </c>
      <c r="J534" t="s">
        <v>1706</v>
      </c>
      <c r="K534" t="s">
        <v>1722</v>
      </c>
    </row>
    <row r="535" spans="8:11" x14ac:dyDescent="0.25">
      <c r="H535" t="s">
        <v>1705</v>
      </c>
      <c r="I535" t="s">
        <v>1706</v>
      </c>
      <c r="J535" t="s">
        <v>1706</v>
      </c>
      <c r="K535" t="s">
        <v>1723</v>
      </c>
    </row>
    <row r="536" spans="8:11" x14ac:dyDescent="0.25">
      <c r="H536" t="s">
        <v>1705</v>
      </c>
      <c r="I536" t="s">
        <v>1706</v>
      </c>
      <c r="J536" t="s">
        <v>1706</v>
      </c>
      <c r="K536" t="s">
        <v>1724</v>
      </c>
    </row>
    <row r="537" spans="8:11" x14ac:dyDescent="0.25">
      <c r="H537" t="s">
        <v>1705</v>
      </c>
      <c r="I537" t="s">
        <v>1706</v>
      </c>
      <c r="J537" t="s">
        <v>1706</v>
      </c>
      <c r="K537" t="s">
        <v>1725</v>
      </c>
    </row>
    <row r="538" spans="8:11" x14ac:dyDescent="0.25">
      <c r="H538" t="s">
        <v>1705</v>
      </c>
      <c r="I538" t="s">
        <v>1706</v>
      </c>
      <c r="J538" t="s">
        <v>1706</v>
      </c>
      <c r="K538" t="s">
        <v>1726</v>
      </c>
    </row>
    <row r="539" spans="8:11" x14ac:dyDescent="0.25">
      <c r="H539" t="s">
        <v>1705</v>
      </c>
      <c r="I539" t="s">
        <v>1706</v>
      </c>
      <c r="J539" t="s">
        <v>1706</v>
      </c>
      <c r="K539" t="s">
        <v>1727</v>
      </c>
    </row>
    <row r="540" spans="8:11" x14ac:dyDescent="0.25">
      <c r="H540" t="s">
        <v>1705</v>
      </c>
      <c r="I540" t="s">
        <v>1706</v>
      </c>
      <c r="J540" t="s">
        <v>1706</v>
      </c>
      <c r="K540" t="s">
        <v>1728</v>
      </c>
    </row>
    <row r="541" spans="8:11" x14ac:dyDescent="0.25">
      <c r="H541" t="s">
        <v>1705</v>
      </c>
      <c r="I541" t="s">
        <v>1706</v>
      </c>
      <c r="J541" t="s">
        <v>1706</v>
      </c>
      <c r="K541" t="s">
        <v>1729</v>
      </c>
    </row>
    <row r="542" spans="8:11" x14ac:dyDescent="0.25">
      <c r="H542" t="s">
        <v>1705</v>
      </c>
      <c r="I542" t="s">
        <v>1706</v>
      </c>
      <c r="J542" t="s">
        <v>1706</v>
      </c>
      <c r="K542" t="s">
        <v>1730</v>
      </c>
    </row>
    <row r="543" spans="8:11" x14ac:dyDescent="0.25">
      <c r="H543" t="s">
        <v>1705</v>
      </c>
      <c r="I543" t="s">
        <v>1706</v>
      </c>
      <c r="J543" t="s">
        <v>1706</v>
      </c>
      <c r="K543" t="s">
        <v>1731</v>
      </c>
    </row>
    <row r="544" spans="8:11" x14ac:dyDescent="0.25">
      <c r="H544" t="s">
        <v>1705</v>
      </c>
      <c r="I544" t="s">
        <v>1706</v>
      </c>
      <c r="J544" t="s">
        <v>1706</v>
      </c>
      <c r="K544" t="s">
        <v>1732</v>
      </c>
    </row>
    <row r="545" spans="8:11" x14ac:dyDescent="0.25">
      <c r="H545" t="s">
        <v>1705</v>
      </c>
      <c r="I545" t="s">
        <v>1706</v>
      </c>
      <c r="J545" t="s">
        <v>1706</v>
      </c>
      <c r="K545" t="s">
        <v>1733</v>
      </c>
    </row>
    <row r="546" spans="8:11" x14ac:dyDescent="0.25">
      <c r="H546" t="s">
        <v>1705</v>
      </c>
      <c r="I546" t="s">
        <v>1706</v>
      </c>
      <c r="J546" t="s">
        <v>1706</v>
      </c>
      <c r="K546" t="s">
        <v>1734</v>
      </c>
    </row>
    <row r="547" spans="8:11" x14ac:dyDescent="0.25">
      <c r="H547" t="s">
        <v>1705</v>
      </c>
      <c r="I547" t="s">
        <v>1706</v>
      </c>
      <c r="J547" t="s">
        <v>1706</v>
      </c>
      <c r="K547" t="s">
        <v>1735</v>
      </c>
    </row>
    <row r="548" spans="8:11" x14ac:dyDescent="0.25">
      <c r="H548" t="s">
        <v>1705</v>
      </c>
      <c r="I548" t="s">
        <v>1706</v>
      </c>
      <c r="J548" t="s">
        <v>1706</v>
      </c>
      <c r="K548" t="s">
        <v>1736</v>
      </c>
    </row>
    <row r="549" spans="8:11" x14ac:dyDescent="0.25">
      <c r="H549" t="s">
        <v>1705</v>
      </c>
      <c r="I549" t="s">
        <v>1706</v>
      </c>
      <c r="J549" t="s">
        <v>1706</v>
      </c>
      <c r="K549" t="s">
        <v>1737</v>
      </c>
    </row>
    <row r="550" spans="8:11" x14ac:dyDescent="0.25">
      <c r="H550" t="s">
        <v>1705</v>
      </c>
      <c r="I550" t="s">
        <v>1706</v>
      </c>
      <c r="J550" t="s">
        <v>1706</v>
      </c>
      <c r="K550" t="s">
        <v>1738</v>
      </c>
    </row>
    <row r="551" spans="8:11" x14ac:dyDescent="0.25">
      <c r="H551" t="s">
        <v>1705</v>
      </c>
      <c r="I551" t="s">
        <v>1706</v>
      </c>
      <c r="J551" t="s">
        <v>1706</v>
      </c>
      <c r="K551" t="s">
        <v>1739</v>
      </c>
    </row>
    <row r="552" spans="8:11" x14ac:dyDescent="0.25">
      <c r="H552" t="s">
        <v>1705</v>
      </c>
      <c r="I552" t="s">
        <v>1706</v>
      </c>
      <c r="J552" t="s">
        <v>1706</v>
      </c>
      <c r="K552" t="s">
        <v>1740</v>
      </c>
    </row>
    <row r="553" spans="8:11" x14ac:dyDescent="0.25">
      <c r="H553" t="s">
        <v>1705</v>
      </c>
      <c r="I553" t="s">
        <v>1706</v>
      </c>
      <c r="J553" t="s">
        <v>1706</v>
      </c>
      <c r="K553" t="s">
        <v>1741</v>
      </c>
    </row>
    <row r="554" spans="8:11" x14ac:dyDescent="0.25">
      <c r="H554" t="s">
        <v>1705</v>
      </c>
      <c r="I554" t="s">
        <v>1706</v>
      </c>
      <c r="J554" t="s">
        <v>1706</v>
      </c>
      <c r="K554" t="s">
        <v>1742</v>
      </c>
    </row>
    <row r="555" spans="8:11" x14ac:dyDescent="0.25">
      <c r="H555" t="s">
        <v>1705</v>
      </c>
      <c r="I555" t="s">
        <v>1706</v>
      </c>
      <c r="J555" t="s">
        <v>1706</v>
      </c>
      <c r="K555" t="s">
        <v>1743</v>
      </c>
    </row>
    <row r="556" spans="8:11" x14ac:dyDescent="0.25">
      <c r="H556" t="s">
        <v>1705</v>
      </c>
      <c r="I556" t="s">
        <v>1706</v>
      </c>
      <c r="J556" t="s">
        <v>1706</v>
      </c>
      <c r="K556" t="s">
        <v>1744</v>
      </c>
    </row>
    <row r="557" spans="8:11" x14ac:dyDescent="0.25">
      <c r="H557" t="s">
        <v>1705</v>
      </c>
      <c r="I557" t="s">
        <v>1706</v>
      </c>
      <c r="J557" t="s">
        <v>1706</v>
      </c>
      <c r="K557" t="s">
        <v>1745</v>
      </c>
    </row>
    <row r="558" spans="8:11" x14ac:dyDescent="0.25">
      <c r="H558" t="s">
        <v>1705</v>
      </c>
      <c r="I558" t="s">
        <v>1706</v>
      </c>
      <c r="J558" t="s">
        <v>1706</v>
      </c>
      <c r="K558" t="s">
        <v>1746</v>
      </c>
    </row>
    <row r="559" spans="8:11" x14ac:dyDescent="0.25">
      <c r="H559" t="s">
        <v>1705</v>
      </c>
      <c r="I559" t="s">
        <v>1706</v>
      </c>
      <c r="J559" t="s">
        <v>1706</v>
      </c>
      <c r="K559" t="s">
        <v>1747</v>
      </c>
    </row>
    <row r="560" spans="8:11" x14ac:dyDescent="0.25">
      <c r="H560" t="s">
        <v>1705</v>
      </c>
      <c r="I560" t="s">
        <v>1706</v>
      </c>
      <c r="J560" t="s">
        <v>1706</v>
      </c>
      <c r="K560" t="s">
        <v>1748</v>
      </c>
    </row>
    <row r="561" spans="8:11" x14ac:dyDescent="0.25">
      <c r="H561" t="s">
        <v>1705</v>
      </c>
      <c r="I561" t="s">
        <v>1706</v>
      </c>
      <c r="J561" t="s">
        <v>1706</v>
      </c>
      <c r="K561" t="s">
        <v>1749</v>
      </c>
    </row>
    <row r="562" spans="8:11" x14ac:dyDescent="0.25">
      <c r="H562" t="s">
        <v>1511</v>
      </c>
      <c r="I562" t="s">
        <v>1512</v>
      </c>
      <c r="J562" t="s">
        <v>1750</v>
      </c>
      <c r="K562" t="s">
        <v>1751</v>
      </c>
    </row>
    <row r="563" spans="8:11" x14ac:dyDescent="0.25">
      <c r="H563" t="s">
        <v>1511</v>
      </c>
      <c r="I563" t="s">
        <v>1512</v>
      </c>
      <c r="J563" t="s">
        <v>1752</v>
      </c>
      <c r="K563" t="s">
        <v>1753</v>
      </c>
    </row>
    <row r="564" spans="8:11" x14ac:dyDescent="0.25">
      <c r="H564" t="s">
        <v>1511</v>
      </c>
      <c r="I564" t="s">
        <v>1512</v>
      </c>
      <c r="J564" t="s">
        <v>1754</v>
      </c>
      <c r="K564" t="s">
        <v>1755</v>
      </c>
    </row>
    <row r="565" spans="8:11" x14ac:dyDescent="0.25">
      <c r="H565" t="s">
        <v>1511</v>
      </c>
      <c r="I565" t="s">
        <v>1512</v>
      </c>
      <c r="J565" t="s">
        <v>1756</v>
      </c>
      <c r="K565" t="s">
        <v>1757</v>
      </c>
    </row>
    <row r="566" spans="8:11" x14ac:dyDescent="0.25">
      <c r="H566" t="s">
        <v>1511</v>
      </c>
      <c r="I566" t="s">
        <v>1512</v>
      </c>
      <c r="J566" t="s">
        <v>1758</v>
      </c>
      <c r="K566" t="s">
        <v>1759</v>
      </c>
    </row>
    <row r="567" spans="8:11" x14ac:dyDescent="0.25">
      <c r="H567" t="s">
        <v>1511</v>
      </c>
      <c r="I567" t="s">
        <v>1512</v>
      </c>
      <c r="J567" t="s">
        <v>1760</v>
      </c>
      <c r="K567" t="s">
        <v>1761</v>
      </c>
    </row>
    <row r="568" spans="8:11" x14ac:dyDescent="0.25">
      <c r="H568" t="s">
        <v>1511</v>
      </c>
      <c r="I568" t="s">
        <v>1512</v>
      </c>
      <c r="J568" t="s">
        <v>1762</v>
      </c>
      <c r="K568" t="s">
        <v>1763</v>
      </c>
    </row>
    <row r="569" spans="8:11" x14ac:dyDescent="0.25">
      <c r="H569" t="s">
        <v>1511</v>
      </c>
      <c r="I569" t="s">
        <v>1512</v>
      </c>
      <c r="J569" t="s">
        <v>1764</v>
      </c>
      <c r="K569" t="s">
        <v>1765</v>
      </c>
    </row>
    <row r="570" spans="8:11" x14ac:dyDescent="0.25">
      <c r="H570" t="s">
        <v>1511</v>
      </c>
      <c r="I570" t="s">
        <v>1512</v>
      </c>
      <c r="J570" t="s">
        <v>1766</v>
      </c>
      <c r="K570" t="s">
        <v>1767</v>
      </c>
    </row>
    <row r="571" spans="8:11" x14ac:dyDescent="0.25">
      <c r="H571" t="s">
        <v>1511</v>
      </c>
      <c r="I571" t="s">
        <v>1512</v>
      </c>
      <c r="J571" t="s">
        <v>1768</v>
      </c>
      <c r="K571" t="s">
        <v>1769</v>
      </c>
    </row>
    <row r="572" spans="8:11" x14ac:dyDescent="0.25">
      <c r="H572" t="s">
        <v>1511</v>
      </c>
      <c r="I572" t="s">
        <v>1512</v>
      </c>
      <c r="J572" t="s">
        <v>1770</v>
      </c>
      <c r="K572" t="s">
        <v>1771</v>
      </c>
    </row>
    <row r="573" spans="8:11" x14ac:dyDescent="0.25">
      <c r="H573" t="s">
        <v>1511</v>
      </c>
      <c r="I573" t="s">
        <v>1512</v>
      </c>
      <c r="J573" t="s">
        <v>1772</v>
      </c>
      <c r="K573" t="s">
        <v>1773</v>
      </c>
    </row>
    <row r="574" spans="8:11" x14ac:dyDescent="0.25">
      <c r="H574" t="s">
        <v>1511</v>
      </c>
      <c r="I574" t="s">
        <v>1512</v>
      </c>
      <c r="J574" t="s">
        <v>1774</v>
      </c>
      <c r="K574" t="s">
        <v>1775</v>
      </c>
    </row>
    <row r="575" spans="8:11" x14ac:dyDescent="0.25">
      <c r="H575" t="s">
        <v>1511</v>
      </c>
      <c r="I575" t="s">
        <v>1512</v>
      </c>
      <c r="J575" t="s">
        <v>1776</v>
      </c>
      <c r="K575" t="s">
        <v>1777</v>
      </c>
    </row>
    <row r="576" spans="8:11" x14ac:dyDescent="0.25">
      <c r="H576" t="s">
        <v>1778</v>
      </c>
      <c r="I576" t="s">
        <v>1779</v>
      </c>
      <c r="J576" t="s">
        <v>1780</v>
      </c>
      <c r="K576" t="s">
        <v>1781</v>
      </c>
    </row>
    <row r="577" spans="8:11" x14ac:dyDescent="0.25">
      <c r="H577" t="s">
        <v>1778</v>
      </c>
      <c r="I577" t="s">
        <v>1779</v>
      </c>
      <c r="J577" t="s">
        <v>1782</v>
      </c>
      <c r="K577" t="s">
        <v>1783</v>
      </c>
    </row>
    <row r="578" spans="8:11" x14ac:dyDescent="0.25">
      <c r="H578" t="s">
        <v>1778</v>
      </c>
      <c r="I578" t="s">
        <v>1779</v>
      </c>
      <c r="J578" t="s">
        <v>1784</v>
      </c>
      <c r="K578" t="s">
        <v>1785</v>
      </c>
    </row>
    <row r="579" spans="8:11" x14ac:dyDescent="0.25">
      <c r="H579" t="s">
        <v>1778</v>
      </c>
      <c r="I579" t="s">
        <v>1779</v>
      </c>
      <c r="J579" t="s">
        <v>1786</v>
      </c>
      <c r="K579" t="s">
        <v>1787</v>
      </c>
    </row>
    <row r="580" spans="8:11" x14ac:dyDescent="0.25">
      <c r="H580" t="s">
        <v>1778</v>
      </c>
      <c r="I580" t="s">
        <v>1779</v>
      </c>
      <c r="J580" t="s">
        <v>1788</v>
      </c>
      <c r="K580" t="s">
        <v>1789</v>
      </c>
    </row>
    <row r="581" spans="8:11" x14ac:dyDescent="0.25">
      <c r="H581" t="s">
        <v>1778</v>
      </c>
      <c r="I581" t="s">
        <v>1779</v>
      </c>
      <c r="J581" t="s">
        <v>1790</v>
      </c>
      <c r="K581" t="s">
        <v>1791</v>
      </c>
    </row>
    <row r="582" spans="8:11" x14ac:dyDescent="0.25">
      <c r="H582" t="s">
        <v>1778</v>
      </c>
      <c r="I582" t="s">
        <v>1779</v>
      </c>
      <c r="J582" t="s">
        <v>1792</v>
      </c>
      <c r="K582" t="s">
        <v>1793</v>
      </c>
    </row>
    <row r="583" spans="8:11" x14ac:dyDescent="0.25">
      <c r="H583" t="s">
        <v>1778</v>
      </c>
      <c r="I583" t="s">
        <v>1779</v>
      </c>
      <c r="J583" t="s">
        <v>1792</v>
      </c>
      <c r="K583" t="s">
        <v>1794</v>
      </c>
    </row>
    <row r="584" spans="8:11" x14ac:dyDescent="0.25">
      <c r="H584" t="s">
        <v>1795</v>
      </c>
      <c r="I584" t="s">
        <v>1796</v>
      </c>
      <c r="J584" t="s">
        <v>1797</v>
      </c>
      <c r="K584" t="s">
        <v>1798</v>
      </c>
    </row>
    <row r="585" spans="8:11" x14ac:dyDescent="0.25">
      <c r="H585" t="s">
        <v>1795</v>
      </c>
      <c r="I585" t="s">
        <v>1796</v>
      </c>
      <c r="J585" t="s">
        <v>1799</v>
      </c>
      <c r="K585" t="s">
        <v>1800</v>
      </c>
    </row>
    <row r="586" spans="8:11" x14ac:dyDescent="0.25">
      <c r="H586" t="s">
        <v>1795</v>
      </c>
      <c r="I586" t="s">
        <v>1796</v>
      </c>
      <c r="J586" t="s">
        <v>1801</v>
      </c>
      <c r="K586" t="s">
        <v>1802</v>
      </c>
    </row>
    <row r="587" spans="8:11" x14ac:dyDescent="0.25">
      <c r="H587" t="s">
        <v>1795</v>
      </c>
      <c r="I587" t="s">
        <v>1796</v>
      </c>
      <c r="J587" t="s">
        <v>1803</v>
      </c>
      <c r="K587" t="s">
        <v>1804</v>
      </c>
    </row>
    <row r="588" spans="8:11" x14ac:dyDescent="0.25">
      <c r="H588" t="s">
        <v>1795</v>
      </c>
      <c r="I588" t="s">
        <v>1796</v>
      </c>
      <c r="J588" t="s">
        <v>1797</v>
      </c>
      <c r="K588" t="s">
        <v>1805</v>
      </c>
    </row>
    <row r="589" spans="8:11" x14ac:dyDescent="0.25">
      <c r="H589" t="s">
        <v>1795</v>
      </c>
      <c r="I589" t="s">
        <v>1796</v>
      </c>
      <c r="J589" t="s">
        <v>1806</v>
      </c>
      <c r="K589" t="s">
        <v>1807</v>
      </c>
    </row>
    <row r="590" spans="8:11" x14ac:dyDescent="0.25">
      <c r="H590" t="s">
        <v>1795</v>
      </c>
      <c r="I590" t="s">
        <v>1796</v>
      </c>
      <c r="J590" t="s">
        <v>1808</v>
      </c>
      <c r="K590" t="s">
        <v>1809</v>
      </c>
    </row>
    <row r="591" spans="8:11" x14ac:dyDescent="0.25">
      <c r="H591" t="s">
        <v>1795</v>
      </c>
      <c r="I591" t="s">
        <v>1796</v>
      </c>
      <c r="J591" t="s">
        <v>1810</v>
      </c>
      <c r="K591" t="s">
        <v>1811</v>
      </c>
    </row>
    <row r="592" spans="8:11" x14ac:dyDescent="0.25">
      <c r="H592" t="s">
        <v>1795</v>
      </c>
      <c r="I592" t="s">
        <v>1796</v>
      </c>
      <c r="J592" t="s">
        <v>1812</v>
      </c>
      <c r="K592" t="s">
        <v>1813</v>
      </c>
    </row>
    <row r="593" spans="8:11" x14ac:dyDescent="0.25">
      <c r="H593" t="s">
        <v>1795</v>
      </c>
      <c r="I593" t="s">
        <v>1796</v>
      </c>
      <c r="J593" t="s">
        <v>1814</v>
      </c>
      <c r="K593" t="s">
        <v>1815</v>
      </c>
    </row>
    <row r="594" spans="8:11" x14ac:dyDescent="0.25">
      <c r="H594" t="s">
        <v>1795</v>
      </c>
      <c r="I594" t="s">
        <v>1796</v>
      </c>
      <c r="J594" t="s">
        <v>1816</v>
      </c>
      <c r="K594" t="s">
        <v>1817</v>
      </c>
    </row>
    <row r="595" spans="8:11" x14ac:dyDescent="0.25">
      <c r="H595" t="s">
        <v>1795</v>
      </c>
      <c r="I595" t="s">
        <v>1796</v>
      </c>
      <c r="J595" t="s">
        <v>1814</v>
      </c>
      <c r="K595" t="s">
        <v>1818</v>
      </c>
    </row>
    <row r="596" spans="8:11" x14ac:dyDescent="0.25">
      <c r="H596" t="s">
        <v>1795</v>
      </c>
      <c r="I596" t="s">
        <v>1796</v>
      </c>
      <c r="J596" t="s">
        <v>1819</v>
      </c>
      <c r="K596" t="s">
        <v>1820</v>
      </c>
    </row>
    <row r="597" spans="8:11" x14ac:dyDescent="0.25">
      <c r="H597" t="s">
        <v>1795</v>
      </c>
      <c r="I597" t="s">
        <v>1796</v>
      </c>
      <c r="J597" t="s">
        <v>1821</v>
      </c>
      <c r="K597" t="s">
        <v>1822</v>
      </c>
    </row>
    <row r="598" spans="8:11" x14ac:dyDescent="0.25">
      <c r="H598" t="s">
        <v>1795</v>
      </c>
      <c r="I598" t="s">
        <v>1796</v>
      </c>
      <c r="J598" t="s">
        <v>1823</v>
      </c>
      <c r="K598" t="s">
        <v>1824</v>
      </c>
    </row>
    <row r="599" spans="8:11" x14ac:dyDescent="0.25">
      <c r="H599" t="s">
        <v>1795</v>
      </c>
      <c r="I599" t="s">
        <v>1796</v>
      </c>
      <c r="J599" t="s">
        <v>1825</v>
      </c>
      <c r="K599" t="s">
        <v>1826</v>
      </c>
    </row>
    <row r="600" spans="8:11" x14ac:dyDescent="0.25">
      <c r="H600" t="s">
        <v>1795</v>
      </c>
      <c r="I600" t="s">
        <v>1796</v>
      </c>
      <c r="J600" t="s">
        <v>1827</v>
      </c>
      <c r="K600" t="s">
        <v>1828</v>
      </c>
    </row>
    <row r="601" spans="8:11" x14ac:dyDescent="0.25">
      <c r="H601" t="s">
        <v>1795</v>
      </c>
      <c r="I601" t="s">
        <v>1796</v>
      </c>
      <c r="J601" t="s">
        <v>1829</v>
      </c>
      <c r="K601" t="s">
        <v>1830</v>
      </c>
    </row>
    <row r="602" spans="8:11" x14ac:dyDescent="0.25">
      <c r="H602" t="s">
        <v>1795</v>
      </c>
      <c r="I602" t="s">
        <v>1796</v>
      </c>
      <c r="J602" t="s">
        <v>1831</v>
      </c>
      <c r="K602" t="s">
        <v>1832</v>
      </c>
    </row>
    <row r="603" spans="8:11" x14ac:dyDescent="0.25">
      <c r="H603" t="s">
        <v>1795</v>
      </c>
      <c r="I603" t="s">
        <v>1796</v>
      </c>
      <c r="J603" t="s">
        <v>1833</v>
      </c>
      <c r="K603" t="s">
        <v>1834</v>
      </c>
    </row>
    <row r="604" spans="8:11" x14ac:dyDescent="0.25">
      <c r="H604" t="s">
        <v>1795</v>
      </c>
      <c r="I604" t="s">
        <v>1796</v>
      </c>
      <c r="J604" t="s">
        <v>1796</v>
      </c>
      <c r="K604" t="s">
        <v>1835</v>
      </c>
    </row>
    <row r="605" spans="8:11" x14ac:dyDescent="0.25">
      <c r="H605" t="s">
        <v>1795</v>
      </c>
      <c r="I605" t="s">
        <v>1796</v>
      </c>
      <c r="J605" t="s">
        <v>1831</v>
      </c>
      <c r="K605" t="s">
        <v>1836</v>
      </c>
    </row>
    <row r="606" spans="8:11" x14ac:dyDescent="0.25">
      <c r="H606" t="s">
        <v>1795</v>
      </c>
      <c r="I606" t="s">
        <v>1796</v>
      </c>
      <c r="J606" t="s">
        <v>1831</v>
      </c>
      <c r="K606" t="s">
        <v>1837</v>
      </c>
    </row>
    <row r="607" spans="8:11" x14ac:dyDescent="0.25">
      <c r="H607" t="s">
        <v>1795</v>
      </c>
      <c r="I607" t="s">
        <v>1796</v>
      </c>
      <c r="J607" t="s">
        <v>1831</v>
      </c>
      <c r="K607" t="s">
        <v>1838</v>
      </c>
    </row>
    <row r="608" spans="8:11" x14ac:dyDescent="0.25">
      <c r="H608" t="s">
        <v>1795</v>
      </c>
      <c r="I608" t="s">
        <v>1796</v>
      </c>
      <c r="J608" t="s">
        <v>1831</v>
      </c>
      <c r="K608" t="s">
        <v>1839</v>
      </c>
    </row>
    <row r="609" spans="8:11" x14ac:dyDescent="0.25">
      <c r="H609" t="s">
        <v>1795</v>
      </c>
      <c r="I609" t="s">
        <v>1796</v>
      </c>
      <c r="J609" t="s">
        <v>1831</v>
      </c>
      <c r="K609" t="s">
        <v>1840</v>
      </c>
    </row>
    <row r="610" spans="8:11" x14ac:dyDescent="0.25">
      <c r="H610" t="s">
        <v>1795</v>
      </c>
      <c r="I610" t="s">
        <v>1796</v>
      </c>
      <c r="J610" t="s">
        <v>1831</v>
      </c>
      <c r="K610" t="s">
        <v>1841</v>
      </c>
    </row>
    <row r="611" spans="8:11" x14ac:dyDescent="0.25">
      <c r="H611" t="s">
        <v>1795</v>
      </c>
      <c r="I611" t="s">
        <v>1796</v>
      </c>
      <c r="J611" t="s">
        <v>1831</v>
      </c>
      <c r="K611" t="s">
        <v>1842</v>
      </c>
    </row>
    <row r="612" spans="8:11" x14ac:dyDescent="0.25">
      <c r="H612" t="s">
        <v>1795</v>
      </c>
      <c r="I612" t="s">
        <v>1796</v>
      </c>
      <c r="J612" t="s">
        <v>1831</v>
      </c>
      <c r="K612" t="s">
        <v>1843</v>
      </c>
    </row>
    <row r="613" spans="8:11" x14ac:dyDescent="0.25">
      <c r="H613" t="s">
        <v>1795</v>
      </c>
      <c r="I613" t="s">
        <v>1796</v>
      </c>
      <c r="J613" t="s">
        <v>1831</v>
      </c>
      <c r="K613" t="s">
        <v>1844</v>
      </c>
    </row>
    <row r="614" spans="8:11" x14ac:dyDescent="0.25">
      <c r="H614" t="s">
        <v>1795</v>
      </c>
      <c r="I614" t="s">
        <v>1796</v>
      </c>
      <c r="J614" t="s">
        <v>1831</v>
      </c>
      <c r="K614" t="s">
        <v>1845</v>
      </c>
    </row>
    <row r="615" spans="8:11" x14ac:dyDescent="0.25">
      <c r="H615" t="s">
        <v>1795</v>
      </c>
      <c r="I615" t="s">
        <v>1796</v>
      </c>
      <c r="J615" t="s">
        <v>1831</v>
      </c>
      <c r="K615" t="s">
        <v>1846</v>
      </c>
    </row>
    <row r="616" spans="8:11" x14ac:dyDescent="0.25">
      <c r="H616" t="s">
        <v>1795</v>
      </c>
      <c r="I616" t="s">
        <v>1796</v>
      </c>
      <c r="J616" t="s">
        <v>1831</v>
      </c>
      <c r="K616" t="s">
        <v>1847</v>
      </c>
    </row>
    <row r="617" spans="8:11" x14ac:dyDescent="0.25">
      <c r="H617" t="s">
        <v>1795</v>
      </c>
      <c r="I617" t="s">
        <v>1796</v>
      </c>
      <c r="J617" t="s">
        <v>1831</v>
      </c>
      <c r="K617" t="s">
        <v>1848</v>
      </c>
    </row>
    <row r="618" spans="8:11" x14ac:dyDescent="0.25">
      <c r="H618" t="s">
        <v>1795</v>
      </c>
      <c r="I618" t="s">
        <v>1796</v>
      </c>
      <c r="J618" t="s">
        <v>1831</v>
      </c>
      <c r="K618" t="s">
        <v>1849</v>
      </c>
    </row>
    <row r="619" spans="8:11" x14ac:dyDescent="0.25">
      <c r="H619" t="s">
        <v>1795</v>
      </c>
      <c r="I619" t="s">
        <v>1796</v>
      </c>
      <c r="J619" t="s">
        <v>1831</v>
      </c>
      <c r="K619" t="s">
        <v>1850</v>
      </c>
    </row>
    <row r="620" spans="8:11" x14ac:dyDescent="0.25">
      <c r="H620" t="s">
        <v>1795</v>
      </c>
      <c r="I620" t="s">
        <v>1796</v>
      </c>
      <c r="J620" t="s">
        <v>1831</v>
      </c>
      <c r="K620" t="s">
        <v>1851</v>
      </c>
    </row>
    <row r="621" spans="8:11" x14ac:dyDescent="0.25">
      <c r="H621" t="s">
        <v>1795</v>
      </c>
      <c r="I621" t="s">
        <v>1796</v>
      </c>
      <c r="J621" t="s">
        <v>1831</v>
      </c>
      <c r="K621" t="s">
        <v>1852</v>
      </c>
    </row>
    <row r="622" spans="8:11" x14ac:dyDescent="0.25">
      <c r="H622" t="s">
        <v>1795</v>
      </c>
      <c r="I622" t="s">
        <v>1796</v>
      </c>
      <c r="J622" t="s">
        <v>1853</v>
      </c>
      <c r="K622" t="s">
        <v>1854</v>
      </c>
    </row>
    <row r="623" spans="8:11" x14ac:dyDescent="0.25">
      <c r="H623" t="s">
        <v>1795</v>
      </c>
      <c r="I623" t="s">
        <v>1796</v>
      </c>
      <c r="J623" t="s">
        <v>1855</v>
      </c>
      <c r="K623" t="s">
        <v>1856</v>
      </c>
    </row>
    <row r="624" spans="8:11" x14ac:dyDescent="0.25">
      <c r="H624" t="s">
        <v>1857</v>
      </c>
      <c r="I624" t="s">
        <v>1858</v>
      </c>
      <c r="J624" t="s">
        <v>1859</v>
      </c>
      <c r="K624" t="s">
        <v>1860</v>
      </c>
    </row>
    <row r="625" spans="8:11" x14ac:dyDescent="0.25">
      <c r="H625" t="s">
        <v>1857</v>
      </c>
      <c r="I625" t="s">
        <v>1858</v>
      </c>
      <c r="J625" t="s">
        <v>1861</v>
      </c>
      <c r="K625" t="s">
        <v>1862</v>
      </c>
    </row>
    <row r="626" spans="8:11" x14ac:dyDescent="0.25">
      <c r="H626" t="s">
        <v>1857</v>
      </c>
      <c r="I626" t="s">
        <v>1858</v>
      </c>
      <c r="J626" t="s">
        <v>1863</v>
      </c>
      <c r="K626" t="s">
        <v>1864</v>
      </c>
    </row>
    <row r="627" spans="8:11" x14ac:dyDescent="0.25">
      <c r="H627" t="s">
        <v>1857</v>
      </c>
      <c r="I627" t="s">
        <v>1858</v>
      </c>
      <c r="J627" t="s">
        <v>1865</v>
      </c>
      <c r="K627" t="s">
        <v>1866</v>
      </c>
    </row>
    <row r="628" spans="8:11" x14ac:dyDescent="0.25">
      <c r="H628" t="s">
        <v>1857</v>
      </c>
      <c r="I628" t="s">
        <v>1858</v>
      </c>
      <c r="J628" t="s">
        <v>1867</v>
      </c>
      <c r="K628" t="s">
        <v>1868</v>
      </c>
    </row>
    <row r="629" spans="8:11" x14ac:dyDescent="0.25">
      <c r="H629" t="s">
        <v>1857</v>
      </c>
      <c r="I629" t="s">
        <v>1858</v>
      </c>
      <c r="J629" t="s">
        <v>1869</v>
      </c>
      <c r="K629" t="s">
        <v>1870</v>
      </c>
    </row>
    <row r="630" spans="8:11" x14ac:dyDescent="0.25">
      <c r="H630" t="s">
        <v>1857</v>
      </c>
      <c r="I630" t="s">
        <v>1858</v>
      </c>
      <c r="J630" t="s">
        <v>1871</v>
      </c>
      <c r="K630" t="s">
        <v>1872</v>
      </c>
    </row>
    <row r="631" spans="8:11" x14ac:dyDescent="0.25">
      <c r="H631" t="s">
        <v>1857</v>
      </c>
      <c r="I631" t="s">
        <v>1858</v>
      </c>
      <c r="J631" t="s">
        <v>1873</v>
      </c>
      <c r="K631" t="s">
        <v>1874</v>
      </c>
    </row>
    <row r="632" spans="8:11" x14ac:dyDescent="0.25">
      <c r="H632" t="s">
        <v>1857</v>
      </c>
      <c r="I632" t="s">
        <v>1858</v>
      </c>
      <c r="J632" t="s">
        <v>1875</v>
      </c>
      <c r="K632" t="s">
        <v>1876</v>
      </c>
    </row>
    <row r="633" spans="8:11" x14ac:dyDescent="0.25">
      <c r="H633" t="s">
        <v>1857</v>
      </c>
      <c r="I633" t="s">
        <v>1858</v>
      </c>
      <c r="J633" t="s">
        <v>1877</v>
      </c>
      <c r="K633" t="s">
        <v>1878</v>
      </c>
    </row>
    <row r="634" spans="8:11" x14ac:dyDescent="0.25">
      <c r="H634" t="s">
        <v>1857</v>
      </c>
      <c r="I634" t="s">
        <v>1858</v>
      </c>
      <c r="J634" t="s">
        <v>1879</v>
      </c>
      <c r="K634" t="s">
        <v>1880</v>
      </c>
    </row>
    <row r="635" spans="8:11" x14ac:dyDescent="0.25">
      <c r="H635" t="s">
        <v>1857</v>
      </c>
      <c r="I635" t="s">
        <v>1858</v>
      </c>
      <c r="J635" t="s">
        <v>1881</v>
      </c>
      <c r="K635" t="s">
        <v>1882</v>
      </c>
    </row>
    <row r="636" spans="8:11" x14ac:dyDescent="0.25">
      <c r="H636" t="s">
        <v>1857</v>
      </c>
      <c r="I636" t="s">
        <v>1858</v>
      </c>
      <c r="J636" t="s">
        <v>1883</v>
      </c>
      <c r="K636" t="s">
        <v>1884</v>
      </c>
    </row>
    <row r="637" spans="8:11" x14ac:dyDescent="0.25">
      <c r="H637" t="s">
        <v>1857</v>
      </c>
      <c r="I637" t="s">
        <v>1858</v>
      </c>
      <c r="J637" t="s">
        <v>1885</v>
      </c>
      <c r="K637" t="s">
        <v>1886</v>
      </c>
    </row>
    <row r="638" spans="8:11" x14ac:dyDescent="0.25">
      <c r="H638" t="s">
        <v>1857</v>
      </c>
      <c r="I638" t="s">
        <v>1858</v>
      </c>
      <c r="J638" t="s">
        <v>1887</v>
      </c>
      <c r="K638" t="s">
        <v>1888</v>
      </c>
    </row>
    <row r="639" spans="8:11" x14ac:dyDescent="0.25">
      <c r="H639" t="s">
        <v>1857</v>
      </c>
      <c r="I639" t="s">
        <v>1858</v>
      </c>
      <c r="J639" t="s">
        <v>1889</v>
      </c>
      <c r="K639" t="s">
        <v>1890</v>
      </c>
    </row>
    <row r="640" spans="8:11" x14ac:dyDescent="0.25">
      <c r="H640" t="s">
        <v>1857</v>
      </c>
      <c r="I640" t="s">
        <v>1858</v>
      </c>
      <c r="J640" t="s">
        <v>1891</v>
      </c>
      <c r="K640" t="s">
        <v>1892</v>
      </c>
    </row>
    <row r="641" spans="8:11" x14ac:dyDescent="0.25">
      <c r="H641" t="s">
        <v>1857</v>
      </c>
      <c r="I641" t="s">
        <v>1858</v>
      </c>
      <c r="J641" t="s">
        <v>1893</v>
      </c>
      <c r="K641" t="s">
        <v>1894</v>
      </c>
    </row>
    <row r="642" spans="8:11" x14ac:dyDescent="0.25">
      <c r="H642" t="s">
        <v>1857</v>
      </c>
      <c r="I642" t="s">
        <v>1858</v>
      </c>
      <c r="J642" t="s">
        <v>1895</v>
      </c>
      <c r="K642" t="s">
        <v>1896</v>
      </c>
    </row>
    <row r="643" spans="8:11" x14ac:dyDescent="0.25">
      <c r="H643" t="s">
        <v>1857</v>
      </c>
      <c r="I643" t="s">
        <v>1858</v>
      </c>
      <c r="J643" t="s">
        <v>1897</v>
      </c>
      <c r="K643" t="s">
        <v>1898</v>
      </c>
    </row>
    <row r="644" spans="8:11" x14ac:dyDescent="0.25">
      <c r="H644" t="s">
        <v>1857</v>
      </c>
      <c r="I644" t="s">
        <v>1858</v>
      </c>
      <c r="J644" t="s">
        <v>1899</v>
      </c>
      <c r="K644" t="s">
        <v>1900</v>
      </c>
    </row>
    <row r="645" spans="8:11" x14ac:dyDescent="0.25">
      <c r="H645" t="s">
        <v>1857</v>
      </c>
      <c r="I645" t="s">
        <v>1858</v>
      </c>
      <c r="J645" t="s">
        <v>1901</v>
      </c>
      <c r="K645" t="s">
        <v>1902</v>
      </c>
    </row>
    <row r="646" spans="8:11" x14ac:dyDescent="0.25">
      <c r="H646" t="s">
        <v>1857</v>
      </c>
      <c r="I646" t="s">
        <v>1858</v>
      </c>
      <c r="J646" t="s">
        <v>1903</v>
      </c>
      <c r="K646" t="s">
        <v>1904</v>
      </c>
    </row>
    <row r="647" spans="8:11" x14ac:dyDescent="0.25">
      <c r="H647" t="s">
        <v>1857</v>
      </c>
      <c r="I647" t="s">
        <v>1858</v>
      </c>
      <c r="J647" t="s">
        <v>1905</v>
      </c>
      <c r="K647" t="s">
        <v>1906</v>
      </c>
    </row>
    <row r="648" spans="8:11" x14ac:dyDescent="0.25">
      <c r="H648" t="s">
        <v>1857</v>
      </c>
      <c r="I648" t="s">
        <v>1858</v>
      </c>
      <c r="J648" t="s">
        <v>1905</v>
      </c>
      <c r="K648" t="s">
        <v>1907</v>
      </c>
    </row>
    <row r="649" spans="8:11" x14ac:dyDescent="0.25">
      <c r="H649" t="s">
        <v>1857</v>
      </c>
      <c r="I649" t="s">
        <v>1858</v>
      </c>
      <c r="J649" t="s">
        <v>1905</v>
      </c>
      <c r="K649" t="s">
        <v>1908</v>
      </c>
    </row>
    <row r="650" spans="8:11" x14ac:dyDescent="0.25">
      <c r="H650" t="s">
        <v>1857</v>
      </c>
      <c r="I650" t="s">
        <v>1858</v>
      </c>
      <c r="J650" t="s">
        <v>1905</v>
      </c>
      <c r="K650" t="s">
        <v>1909</v>
      </c>
    </row>
    <row r="651" spans="8:11" x14ac:dyDescent="0.25">
      <c r="H651" t="s">
        <v>1857</v>
      </c>
      <c r="I651" t="s">
        <v>1858</v>
      </c>
      <c r="J651" t="s">
        <v>1905</v>
      </c>
      <c r="K651" t="s">
        <v>1910</v>
      </c>
    </row>
    <row r="652" spans="8:11" x14ac:dyDescent="0.25">
      <c r="H652" t="s">
        <v>1911</v>
      </c>
      <c r="I652" t="s">
        <v>1912</v>
      </c>
      <c r="J652" t="s">
        <v>1913</v>
      </c>
      <c r="K652" t="s">
        <v>1914</v>
      </c>
    </row>
    <row r="653" spans="8:11" x14ac:dyDescent="0.25">
      <c r="H653" t="s">
        <v>1911</v>
      </c>
      <c r="I653" t="s">
        <v>1912</v>
      </c>
      <c r="J653" t="s">
        <v>1915</v>
      </c>
      <c r="K653" t="s">
        <v>1916</v>
      </c>
    </row>
    <row r="654" spans="8:11" x14ac:dyDescent="0.25">
      <c r="H654" t="s">
        <v>1911</v>
      </c>
      <c r="I654" t="s">
        <v>1912</v>
      </c>
      <c r="J654" t="s">
        <v>1917</v>
      </c>
      <c r="K654" t="s">
        <v>1918</v>
      </c>
    </row>
    <row r="655" spans="8:11" x14ac:dyDescent="0.25">
      <c r="H655" t="s">
        <v>1911</v>
      </c>
      <c r="I655" t="s">
        <v>1912</v>
      </c>
      <c r="J655" t="s">
        <v>1919</v>
      </c>
      <c r="K655" t="s">
        <v>1920</v>
      </c>
    </row>
    <row r="656" spans="8:11" x14ac:dyDescent="0.25">
      <c r="H656" t="s">
        <v>1911</v>
      </c>
      <c r="I656" t="s">
        <v>1912</v>
      </c>
      <c r="J656" t="s">
        <v>1921</v>
      </c>
      <c r="K656" t="s">
        <v>1922</v>
      </c>
    </row>
    <row r="657" spans="8:11" x14ac:dyDescent="0.25">
      <c r="H657" t="s">
        <v>1911</v>
      </c>
      <c r="I657" t="s">
        <v>1912</v>
      </c>
      <c r="J657" t="s">
        <v>1923</v>
      </c>
      <c r="K657" t="s">
        <v>1924</v>
      </c>
    </row>
    <row r="658" spans="8:11" x14ac:dyDescent="0.25">
      <c r="H658" t="s">
        <v>1911</v>
      </c>
      <c r="I658" t="s">
        <v>1912</v>
      </c>
      <c r="J658" t="s">
        <v>1925</v>
      </c>
      <c r="K658" t="s">
        <v>1926</v>
      </c>
    </row>
    <row r="659" spans="8:11" x14ac:dyDescent="0.25">
      <c r="H659" t="s">
        <v>1911</v>
      </c>
      <c r="I659" t="s">
        <v>1912</v>
      </c>
      <c r="J659" t="s">
        <v>1921</v>
      </c>
      <c r="K659" t="s">
        <v>1927</v>
      </c>
    </row>
    <row r="660" spans="8:11" x14ac:dyDescent="0.25">
      <c r="H660" t="s">
        <v>1911</v>
      </c>
      <c r="I660" t="s">
        <v>1912</v>
      </c>
      <c r="J660" t="s">
        <v>1928</v>
      </c>
      <c r="K660" t="s">
        <v>1929</v>
      </c>
    </row>
    <row r="661" spans="8:11" x14ac:dyDescent="0.25">
      <c r="H661" t="s">
        <v>1911</v>
      </c>
      <c r="I661" t="s">
        <v>1912</v>
      </c>
      <c r="J661" t="s">
        <v>1930</v>
      </c>
      <c r="K661" t="s">
        <v>1931</v>
      </c>
    </row>
    <row r="662" spans="8:11" x14ac:dyDescent="0.25">
      <c r="H662" t="s">
        <v>1911</v>
      </c>
      <c r="I662" t="s">
        <v>1912</v>
      </c>
      <c r="J662" t="s">
        <v>1932</v>
      </c>
      <c r="K662" t="s">
        <v>1933</v>
      </c>
    </row>
    <row r="663" spans="8:11" x14ac:dyDescent="0.25">
      <c r="H663" t="s">
        <v>1911</v>
      </c>
      <c r="I663" t="s">
        <v>1912</v>
      </c>
      <c r="J663" t="s">
        <v>1934</v>
      </c>
      <c r="K663" t="s">
        <v>1935</v>
      </c>
    </row>
    <row r="664" spans="8:11" x14ac:dyDescent="0.25">
      <c r="H664" t="s">
        <v>1911</v>
      </c>
      <c r="I664" t="s">
        <v>1912</v>
      </c>
      <c r="J664" t="s">
        <v>1936</v>
      </c>
      <c r="K664" t="s">
        <v>1937</v>
      </c>
    </row>
    <row r="665" spans="8:11" x14ac:dyDescent="0.25">
      <c r="H665" t="s">
        <v>1911</v>
      </c>
      <c r="I665" t="s">
        <v>1912</v>
      </c>
      <c r="J665" t="s">
        <v>1938</v>
      </c>
      <c r="K665" t="s">
        <v>1939</v>
      </c>
    </row>
    <row r="666" spans="8:11" x14ac:dyDescent="0.25">
      <c r="H666" t="s">
        <v>1911</v>
      </c>
      <c r="I666" t="s">
        <v>1912</v>
      </c>
      <c r="J666" t="s">
        <v>1940</v>
      </c>
      <c r="K666" t="s">
        <v>1941</v>
      </c>
    </row>
    <row r="667" spans="8:11" x14ac:dyDescent="0.25">
      <c r="H667" t="s">
        <v>1911</v>
      </c>
      <c r="I667" t="s">
        <v>1912</v>
      </c>
      <c r="J667" t="s">
        <v>1942</v>
      </c>
      <c r="K667" t="s">
        <v>1943</v>
      </c>
    </row>
    <row r="668" spans="8:11" x14ac:dyDescent="0.25">
      <c r="H668" t="s">
        <v>1911</v>
      </c>
      <c r="I668" t="s">
        <v>1912</v>
      </c>
      <c r="J668" t="s">
        <v>1944</v>
      </c>
      <c r="K668" t="s">
        <v>1945</v>
      </c>
    </row>
    <row r="669" spans="8:11" x14ac:dyDescent="0.25">
      <c r="H669" t="s">
        <v>1911</v>
      </c>
      <c r="I669" t="s">
        <v>1912</v>
      </c>
      <c r="J669" t="s">
        <v>1942</v>
      </c>
      <c r="K669" t="s">
        <v>1946</v>
      </c>
    </row>
    <row r="670" spans="8:11" x14ac:dyDescent="0.25">
      <c r="H670" t="s">
        <v>1911</v>
      </c>
      <c r="I670" t="s">
        <v>1912</v>
      </c>
      <c r="J670" t="s">
        <v>1947</v>
      </c>
      <c r="K670" t="s">
        <v>1948</v>
      </c>
    </row>
    <row r="671" spans="8:11" x14ac:dyDescent="0.25">
      <c r="H671" t="s">
        <v>1911</v>
      </c>
      <c r="I671" t="s">
        <v>1912</v>
      </c>
      <c r="J671" t="s">
        <v>1947</v>
      </c>
      <c r="K671" t="s">
        <v>1949</v>
      </c>
    </row>
    <row r="672" spans="8:11" x14ac:dyDescent="0.25">
      <c r="H672" t="s">
        <v>1911</v>
      </c>
      <c r="I672" t="s">
        <v>1912</v>
      </c>
      <c r="J672" t="s">
        <v>1947</v>
      </c>
      <c r="K672" t="s">
        <v>1950</v>
      </c>
    </row>
    <row r="673" spans="8:11" x14ac:dyDescent="0.25">
      <c r="H673" t="s">
        <v>1911</v>
      </c>
      <c r="I673" t="s">
        <v>1912</v>
      </c>
      <c r="J673" t="s">
        <v>1947</v>
      </c>
      <c r="K673" t="s">
        <v>1951</v>
      </c>
    </row>
    <row r="674" spans="8:11" x14ac:dyDescent="0.25">
      <c r="H674" t="s">
        <v>1911</v>
      </c>
      <c r="I674" t="s">
        <v>1912</v>
      </c>
      <c r="J674" t="s">
        <v>1947</v>
      </c>
      <c r="K674" t="s">
        <v>1952</v>
      </c>
    </row>
    <row r="675" spans="8:11" x14ac:dyDescent="0.25">
      <c r="H675" t="s">
        <v>1911</v>
      </c>
      <c r="I675" t="s">
        <v>1912</v>
      </c>
      <c r="J675" t="s">
        <v>1953</v>
      </c>
      <c r="K675" t="s">
        <v>1954</v>
      </c>
    </row>
    <row r="676" spans="8:11" x14ac:dyDescent="0.25">
      <c r="H676" t="s">
        <v>1911</v>
      </c>
      <c r="I676" t="s">
        <v>1912</v>
      </c>
      <c r="J676" t="s">
        <v>1955</v>
      </c>
      <c r="K676" t="s">
        <v>1956</v>
      </c>
    </row>
    <row r="677" spans="8:11" x14ac:dyDescent="0.25">
      <c r="H677" t="s">
        <v>1911</v>
      </c>
      <c r="I677" t="s">
        <v>1912</v>
      </c>
      <c r="J677" t="s">
        <v>1957</v>
      </c>
      <c r="K677" t="s">
        <v>1958</v>
      </c>
    </row>
    <row r="678" spans="8:11" x14ac:dyDescent="0.25">
      <c r="H678" t="s">
        <v>1911</v>
      </c>
      <c r="I678" t="s">
        <v>1912</v>
      </c>
      <c r="J678" t="s">
        <v>1959</v>
      </c>
      <c r="K678" t="s">
        <v>1960</v>
      </c>
    </row>
    <row r="679" spans="8:11" x14ac:dyDescent="0.25">
      <c r="H679" t="s">
        <v>1961</v>
      </c>
      <c r="I679" t="s">
        <v>1962</v>
      </c>
      <c r="J679" t="s">
        <v>1963</v>
      </c>
      <c r="K679" t="s">
        <v>1964</v>
      </c>
    </row>
    <row r="680" spans="8:11" x14ac:dyDescent="0.25">
      <c r="H680" t="s">
        <v>1961</v>
      </c>
      <c r="I680" t="s">
        <v>1962</v>
      </c>
      <c r="J680" t="s">
        <v>1965</v>
      </c>
      <c r="K680" t="s">
        <v>1966</v>
      </c>
    </row>
    <row r="681" spans="8:11" x14ac:dyDescent="0.25">
      <c r="H681" t="s">
        <v>1961</v>
      </c>
      <c r="I681" t="s">
        <v>1962</v>
      </c>
      <c r="J681" t="s">
        <v>1967</v>
      </c>
      <c r="K681" t="s">
        <v>1968</v>
      </c>
    </row>
    <row r="682" spans="8:11" x14ac:dyDescent="0.25">
      <c r="H682" t="s">
        <v>1961</v>
      </c>
      <c r="I682" t="s">
        <v>1962</v>
      </c>
      <c r="J682" t="s">
        <v>1969</v>
      </c>
      <c r="K682" t="s">
        <v>1970</v>
      </c>
    </row>
    <row r="683" spans="8:11" x14ac:dyDescent="0.25">
      <c r="H683" t="s">
        <v>1961</v>
      </c>
      <c r="I683" t="s">
        <v>1962</v>
      </c>
      <c r="J683" t="s">
        <v>1971</v>
      </c>
      <c r="K683" t="s">
        <v>1972</v>
      </c>
    </row>
    <row r="684" spans="8:11" x14ac:dyDescent="0.25">
      <c r="H684" t="s">
        <v>1961</v>
      </c>
      <c r="I684" t="s">
        <v>1962</v>
      </c>
      <c r="J684" t="s">
        <v>1973</v>
      </c>
      <c r="K684" t="s">
        <v>1974</v>
      </c>
    </row>
    <row r="685" spans="8:11" x14ac:dyDescent="0.25">
      <c r="H685" t="s">
        <v>1961</v>
      </c>
      <c r="I685" t="s">
        <v>1962</v>
      </c>
      <c r="J685" t="s">
        <v>1975</v>
      </c>
      <c r="K685" t="s">
        <v>1976</v>
      </c>
    </row>
    <row r="686" spans="8:11" x14ac:dyDescent="0.25">
      <c r="H686" t="s">
        <v>1961</v>
      </c>
      <c r="I686" t="s">
        <v>1962</v>
      </c>
      <c r="J686" t="s">
        <v>1977</v>
      </c>
      <c r="K686" t="s">
        <v>1978</v>
      </c>
    </row>
    <row r="687" spans="8:11" x14ac:dyDescent="0.25">
      <c r="H687" t="s">
        <v>1961</v>
      </c>
      <c r="I687" t="s">
        <v>1962</v>
      </c>
      <c r="J687" t="s">
        <v>1979</v>
      </c>
      <c r="K687" t="s">
        <v>1980</v>
      </c>
    </row>
    <row r="688" spans="8:11" x14ac:dyDescent="0.25">
      <c r="H688" t="s">
        <v>1961</v>
      </c>
      <c r="I688" t="s">
        <v>1962</v>
      </c>
      <c r="J688" t="s">
        <v>1981</v>
      </c>
      <c r="K688" t="s">
        <v>1982</v>
      </c>
    </row>
    <row r="689" spans="8:11" x14ac:dyDescent="0.25">
      <c r="H689" t="s">
        <v>1961</v>
      </c>
      <c r="I689" t="s">
        <v>1962</v>
      </c>
      <c r="J689" t="s">
        <v>1983</v>
      </c>
      <c r="K689" t="s">
        <v>1984</v>
      </c>
    </row>
    <row r="690" spans="8:11" x14ac:dyDescent="0.25">
      <c r="H690" t="s">
        <v>1961</v>
      </c>
      <c r="I690" t="s">
        <v>1962</v>
      </c>
      <c r="J690" t="s">
        <v>1985</v>
      </c>
      <c r="K690" t="s">
        <v>1986</v>
      </c>
    </row>
    <row r="691" spans="8:11" x14ac:dyDescent="0.25">
      <c r="H691" t="s">
        <v>1961</v>
      </c>
      <c r="I691" t="s">
        <v>1962</v>
      </c>
      <c r="J691" t="s">
        <v>1987</v>
      </c>
      <c r="K691" t="s">
        <v>1988</v>
      </c>
    </row>
    <row r="692" spans="8:11" x14ac:dyDescent="0.25">
      <c r="H692" t="s">
        <v>1961</v>
      </c>
      <c r="I692" t="s">
        <v>1962</v>
      </c>
      <c r="J692" t="s">
        <v>1989</v>
      </c>
      <c r="K692" t="s">
        <v>1990</v>
      </c>
    </row>
    <row r="693" spans="8:11" x14ac:dyDescent="0.25">
      <c r="H693" t="s">
        <v>1961</v>
      </c>
      <c r="I693" t="s">
        <v>1962</v>
      </c>
      <c r="J693" t="s">
        <v>1991</v>
      </c>
      <c r="K693" t="s">
        <v>1992</v>
      </c>
    </row>
    <row r="694" spans="8:11" x14ac:dyDescent="0.25">
      <c r="H694" t="s">
        <v>1961</v>
      </c>
      <c r="I694" t="s">
        <v>1962</v>
      </c>
      <c r="J694" t="s">
        <v>1993</v>
      </c>
      <c r="K694" t="s">
        <v>1994</v>
      </c>
    </row>
    <row r="695" spans="8:11" x14ac:dyDescent="0.25">
      <c r="H695" t="s">
        <v>1961</v>
      </c>
      <c r="I695" t="s">
        <v>1962</v>
      </c>
      <c r="J695" t="s">
        <v>1995</v>
      </c>
      <c r="K695" t="s">
        <v>1996</v>
      </c>
    </row>
    <row r="696" spans="8:11" x14ac:dyDescent="0.25">
      <c r="H696" t="s">
        <v>1961</v>
      </c>
      <c r="I696" t="s">
        <v>1962</v>
      </c>
      <c r="J696" t="s">
        <v>1997</v>
      </c>
      <c r="K696" t="s">
        <v>1998</v>
      </c>
    </row>
    <row r="697" spans="8:11" x14ac:dyDescent="0.25">
      <c r="H697" t="s">
        <v>1961</v>
      </c>
      <c r="I697" t="s">
        <v>1962</v>
      </c>
      <c r="J697" t="s">
        <v>1999</v>
      </c>
      <c r="K697" t="s">
        <v>2000</v>
      </c>
    </row>
    <row r="698" spans="8:11" x14ac:dyDescent="0.25">
      <c r="H698" t="s">
        <v>1961</v>
      </c>
      <c r="I698" t="s">
        <v>1962</v>
      </c>
      <c r="J698" t="s">
        <v>2001</v>
      </c>
      <c r="K698" t="s">
        <v>2002</v>
      </c>
    </row>
    <row r="699" spans="8:11" x14ac:dyDescent="0.25">
      <c r="H699" t="s">
        <v>1961</v>
      </c>
      <c r="I699" t="s">
        <v>1962</v>
      </c>
      <c r="J699" t="s">
        <v>2003</v>
      </c>
      <c r="K699" t="s">
        <v>2004</v>
      </c>
    </row>
    <row r="700" spans="8:11" x14ac:dyDescent="0.25">
      <c r="H700" t="s">
        <v>1961</v>
      </c>
      <c r="I700" t="s">
        <v>1962</v>
      </c>
      <c r="J700" t="s">
        <v>2005</v>
      </c>
      <c r="K700" t="s">
        <v>2006</v>
      </c>
    </row>
    <row r="701" spans="8:11" x14ac:dyDescent="0.25">
      <c r="H701" t="s">
        <v>1961</v>
      </c>
      <c r="I701" t="s">
        <v>1962</v>
      </c>
      <c r="J701" t="s">
        <v>2007</v>
      </c>
      <c r="K701" t="s">
        <v>2008</v>
      </c>
    </row>
    <row r="702" spans="8:11" x14ac:dyDescent="0.25">
      <c r="H702" t="s">
        <v>1961</v>
      </c>
      <c r="I702" t="s">
        <v>1962</v>
      </c>
      <c r="J702" t="s">
        <v>2009</v>
      </c>
      <c r="K702" t="s">
        <v>2010</v>
      </c>
    </row>
    <row r="703" spans="8:11" x14ac:dyDescent="0.25">
      <c r="H703" t="s">
        <v>1961</v>
      </c>
      <c r="I703" t="s">
        <v>1962</v>
      </c>
      <c r="J703" t="s">
        <v>2011</v>
      </c>
      <c r="K703" t="s">
        <v>2012</v>
      </c>
    </row>
    <row r="704" spans="8:11" x14ac:dyDescent="0.25">
      <c r="H704" t="s">
        <v>1961</v>
      </c>
      <c r="I704" t="s">
        <v>1962</v>
      </c>
      <c r="J704" t="s">
        <v>2013</v>
      </c>
      <c r="K704" t="s">
        <v>2014</v>
      </c>
    </row>
    <row r="705" spans="8:11" x14ac:dyDescent="0.25">
      <c r="H705" t="s">
        <v>1961</v>
      </c>
      <c r="I705" t="s">
        <v>1962</v>
      </c>
      <c r="J705" t="s">
        <v>2015</v>
      </c>
      <c r="K705" t="s">
        <v>2016</v>
      </c>
    </row>
    <row r="706" spans="8:11" x14ac:dyDescent="0.25">
      <c r="H706" t="s">
        <v>1961</v>
      </c>
      <c r="I706" t="s">
        <v>1962</v>
      </c>
      <c r="J706" t="s">
        <v>2017</v>
      </c>
      <c r="K706" t="s">
        <v>2018</v>
      </c>
    </row>
    <row r="707" spans="8:11" x14ac:dyDescent="0.25">
      <c r="H707" t="s">
        <v>1961</v>
      </c>
      <c r="I707" t="s">
        <v>1962</v>
      </c>
      <c r="J707" t="s">
        <v>2019</v>
      </c>
      <c r="K707" t="s">
        <v>2020</v>
      </c>
    </row>
    <row r="708" spans="8:11" x14ac:dyDescent="0.25">
      <c r="H708" t="s">
        <v>1961</v>
      </c>
      <c r="I708" t="s">
        <v>1962</v>
      </c>
      <c r="J708" t="s">
        <v>2021</v>
      </c>
      <c r="K708" t="s">
        <v>2022</v>
      </c>
    </row>
    <row r="709" spans="8:11" x14ac:dyDescent="0.25">
      <c r="H709" t="s">
        <v>1961</v>
      </c>
      <c r="I709" t="s">
        <v>1962</v>
      </c>
      <c r="J709" t="s">
        <v>2023</v>
      </c>
      <c r="K709" t="s">
        <v>2024</v>
      </c>
    </row>
    <row r="710" spans="8:11" x14ac:dyDescent="0.25">
      <c r="H710" t="s">
        <v>1961</v>
      </c>
      <c r="I710" t="s">
        <v>1962</v>
      </c>
      <c r="J710" t="s">
        <v>2025</v>
      </c>
      <c r="K710" t="s">
        <v>2026</v>
      </c>
    </row>
    <row r="711" spans="8:11" x14ac:dyDescent="0.25">
      <c r="H711" t="s">
        <v>2027</v>
      </c>
      <c r="I711" t="s">
        <v>2028</v>
      </c>
      <c r="J711" t="s">
        <v>2029</v>
      </c>
      <c r="K711" t="s">
        <v>2030</v>
      </c>
    </row>
    <row r="712" spans="8:11" x14ac:dyDescent="0.25">
      <c r="H712" t="s">
        <v>2027</v>
      </c>
      <c r="I712" t="s">
        <v>2028</v>
      </c>
      <c r="J712" t="s">
        <v>2031</v>
      </c>
      <c r="K712" t="s">
        <v>2032</v>
      </c>
    </row>
    <row r="713" spans="8:11" x14ac:dyDescent="0.25">
      <c r="H713" t="s">
        <v>2027</v>
      </c>
      <c r="I713" t="s">
        <v>2028</v>
      </c>
      <c r="J713" t="s">
        <v>2033</v>
      </c>
      <c r="K713" t="s">
        <v>2034</v>
      </c>
    </row>
    <row r="714" spans="8:11" x14ac:dyDescent="0.25">
      <c r="H714" t="s">
        <v>2027</v>
      </c>
      <c r="I714" t="s">
        <v>2028</v>
      </c>
      <c r="J714" t="s">
        <v>2035</v>
      </c>
      <c r="K714" t="s">
        <v>2036</v>
      </c>
    </row>
    <row r="715" spans="8:11" x14ac:dyDescent="0.25">
      <c r="H715" t="s">
        <v>2027</v>
      </c>
      <c r="I715" t="s">
        <v>2028</v>
      </c>
      <c r="J715" t="s">
        <v>2037</v>
      </c>
      <c r="K715" t="s">
        <v>2038</v>
      </c>
    </row>
    <row r="716" spans="8:11" x14ac:dyDescent="0.25">
      <c r="H716" t="s">
        <v>2027</v>
      </c>
      <c r="I716" t="s">
        <v>2028</v>
      </c>
      <c r="J716" t="s">
        <v>2039</v>
      </c>
      <c r="K716" t="s">
        <v>2040</v>
      </c>
    </row>
    <row r="717" spans="8:11" x14ac:dyDescent="0.25">
      <c r="H717" t="s">
        <v>2027</v>
      </c>
      <c r="I717" t="s">
        <v>2028</v>
      </c>
      <c r="J717" t="s">
        <v>2041</v>
      </c>
      <c r="K717" t="s">
        <v>2042</v>
      </c>
    </row>
    <row r="718" spans="8:11" x14ac:dyDescent="0.25">
      <c r="H718" t="s">
        <v>2027</v>
      </c>
      <c r="I718" t="s">
        <v>2028</v>
      </c>
      <c r="J718" t="s">
        <v>2043</v>
      </c>
      <c r="K718" t="s">
        <v>2044</v>
      </c>
    </row>
    <row r="719" spans="8:11" x14ac:dyDescent="0.25">
      <c r="H719" t="s">
        <v>2027</v>
      </c>
      <c r="I719" t="s">
        <v>2028</v>
      </c>
      <c r="J719" t="s">
        <v>2045</v>
      </c>
      <c r="K719" t="s">
        <v>2046</v>
      </c>
    </row>
    <row r="720" spans="8:11" x14ac:dyDescent="0.25">
      <c r="H720" t="s">
        <v>2027</v>
      </c>
      <c r="I720" t="s">
        <v>2028</v>
      </c>
      <c r="J720" t="s">
        <v>1636</v>
      </c>
      <c r="K720" t="s">
        <v>2047</v>
      </c>
    </row>
    <row r="721" spans="8:11" x14ac:dyDescent="0.25">
      <c r="H721" t="s">
        <v>2027</v>
      </c>
      <c r="I721" t="s">
        <v>2028</v>
      </c>
      <c r="J721" t="s">
        <v>2048</v>
      </c>
      <c r="K721" t="s">
        <v>2049</v>
      </c>
    </row>
    <row r="722" spans="8:11" x14ac:dyDescent="0.25">
      <c r="H722" t="s">
        <v>2027</v>
      </c>
      <c r="I722" t="s">
        <v>2028</v>
      </c>
      <c r="J722" t="s">
        <v>2050</v>
      </c>
      <c r="K722" t="s">
        <v>2051</v>
      </c>
    </row>
    <row r="723" spans="8:11" x14ac:dyDescent="0.25">
      <c r="H723" t="s">
        <v>2027</v>
      </c>
      <c r="I723" t="s">
        <v>2028</v>
      </c>
      <c r="J723" t="s">
        <v>2052</v>
      </c>
      <c r="K723" t="s">
        <v>2053</v>
      </c>
    </row>
    <row r="724" spans="8:11" x14ac:dyDescent="0.25">
      <c r="H724" t="s">
        <v>2054</v>
      </c>
      <c r="I724" t="s">
        <v>2055</v>
      </c>
      <c r="J724" t="s">
        <v>2056</v>
      </c>
      <c r="K724" t="s">
        <v>2057</v>
      </c>
    </row>
    <row r="725" spans="8:11" x14ac:dyDescent="0.25">
      <c r="H725" t="s">
        <v>2054</v>
      </c>
      <c r="I725" t="s">
        <v>2055</v>
      </c>
      <c r="J725" t="s">
        <v>2056</v>
      </c>
      <c r="K725" t="s">
        <v>2058</v>
      </c>
    </row>
    <row r="726" spans="8:11" x14ac:dyDescent="0.25">
      <c r="H726" t="s">
        <v>2054</v>
      </c>
      <c r="I726" t="s">
        <v>2055</v>
      </c>
      <c r="J726" t="s">
        <v>2059</v>
      </c>
      <c r="K726" t="s">
        <v>2060</v>
      </c>
    </row>
    <row r="727" spans="8:11" x14ac:dyDescent="0.25">
      <c r="H727" t="s">
        <v>2054</v>
      </c>
      <c r="I727" t="s">
        <v>2055</v>
      </c>
      <c r="J727" t="s">
        <v>2061</v>
      </c>
      <c r="K727" t="s">
        <v>2062</v>
      </c>
    </row>
    <row r="728" spans="8:11" x14ac:dyDescent="0.25">
      <c r="H728" t="s">
        <v>2054</v>
      </c>
      <c r="I728" t="s">
        <v>2055</v>
      </c>
      <c r="J728" t="s">
        <v>2063</v>
      </c>
      <c r="K728" t="s">
        <v>2064</v>
      </c>
    </row>
    <row r="729" spans="8:11" x14ac:dyDescent="0.25">
      <c r="H729" t="s">
        <v>2054</v>
      </c>
      <c r="I729" t="s">
        <v>2055</v>
      </c>
      <c r="J729" t="s">
        <v>2065</v>
      </c>
      <c r="K729" t="s">
        <v>2066</v>
      </c>
    </row>
    <row r="730" spans="8:11" x14ac:dyDescent="0.25">
      <c r="H730" t="s">
        <v>2054</v>
      </c>
      <c r="I730" t="s">
        <v>2055</v>
      </c>
      <c r="J730" t="s">
        <v>2067</v>
      </c>
      <c r="K730" t="s">
        <v>2068</v>
      </c>
    </row>
    <row r="731" spans="8:11" x14ac:dyDescent="0.25">
      <c r="H731" t="s">
        <v>2054</v>
      </c>
      <c r="I731" t="s">
        <v>2055</v>
      </c>
      <c r="J731" t="s">
        <v>2067</v>
      </c>
      <c r="K731" t="s">
        <v>2069</v>
      </c>
    </row>
    <row r="732" spans="8:11" x14ac:dyDescent="0.25">
      <c r="H732" t="s">
        <v>2054</v>
      </c>
      <c r="I732" t="s">
        <v>2055</v>
      </c>
      <c r="J732" t="s">
        <v>2067</v>
      </c>
      <c r="K732" t="s">
        <v>2070</v>
      </c>
    </row>
    <row r="733" spans="8:11" x14ac:dyDescent="0.25">
      <c r="H733" t="s">
        <v>2054</v>
      </c>
      <c r="I733" t="s">
        <v>2055</v>
      </c>
      <c r="J733" t="s">
        <v>2071</v>
      </c>
      <c r="K733" t="s">
        <v>2072</v>
      </c>
    </row>
    <row r="734" spans="8:11" x14ac:dyDescent="0.25">
      <c r="H734" t="s">
        <v>2054</v>
      </c>
      <c r="I734" t="s">
        <v>2055</v>
      </c>
      <c r="J734" t="s">
        <v>2055</v>
      </c>
      <c r="K734" t="s">
        <v>2073</v>
      </c>
    </row>
    <row r="735" spans="8:11" x14ac:dyDescent="0.25">
      <c r="H735" t="s">
        <v>2054</v>
      </c>
      <c r="I735" t="s">
        <v>2055</v>
      </c>
      <c r="J735" t="s">
        <v>2074</v>
      </c>
      <c r="K735" t="s">
        <v>2075</v>
      </c>
    </row>
    <row r="736" spans="8:11" x14ac:dyDescent="0.25">
      <c r="H736" t="s">
        <v>2054</v>
      </c>
      <c r="I736" t="s">
        <v>2055</v>
      </c>
      <c r="J736" t="s">
        <v>2055</v>
      </c>
      <c r="K736" t="s">
        <v>2076</v>
      </c>
    </row>
    <row r="737" spans="8:11" x14ac:dyDescent="0.25">
      <c r="H737" t="s">
        <v>2054</v>
      </c>
      <c r="I737" t="s">
        <v>2055</v>
      </c>
      <c r="J737" t="s">
        <v>2077</v>
      </c>
      <c r="K737" t="s">
        <v>2078</v>
      </c>
    </row>
    <row r="738" spans="8:11" x14ac:dyDescent="0.25">
      <c r="H738" t="s">
        <v>2054</v>
      </c>
      <c r="I738" t="s">
        <v>2055</v>
      </c>
      <c r="J738" t="s">
        <v>2079</v>
      </c>
      <c r="K738" t="s">
        <v>2080</v>
      </c>
    </row>
    <row r="739" spans="8:11" x14ac:dyDescent="0.25">
      <c r="H739" t="s">
        <v>2054</v>
      </c>
      <c r="I739" t="s">
        <v>2055</v>
      </c>
      <c r="J739" t="s">
        <v>2077</v>
      </c>
      <c r="K739" t="s">
        <v>2081</v>
      </c>
    </row>
    <row r="740" spans="8:11" x14ac:dyDescent="0.25">
      <c r="H740" t="s">
        <v>2054</v>
      </c>
      <c r="I740" t="s">
        <v>2055</v>
      </c>
      <c r="J740" t="s">
        <v>2077</v>
      </c>
      <c r="K740" t="s">
        <v>2082</v>
      </c>
    </row>
    <row r="741" spans="8:11" x14ac:dyDescent="0.25">
      <c r="H741" t="s">
        <v>2054</v>
      </c>
      <c r="I741" t="s">
        <v>2055</v>
      </c>
      <c r="J741" t="s">
        <v>2083</v>
      </c>
      <c r="K741" t="s">
        <v>2084</v>
      </c>
    </row>
    <row r="742" spans="8:11" x14ac:dyDescent="0.25">
      <c r="H742" t="s">
        <v>2085</v>
      </c>
      <c r="I742" t="s">
        <v>2086</v>
      </c>
      <c r="J742" t="s">
        <v>2087</v>
      </c>
      <c r="K742" t="s">
        <v>2088</v>
      </c>
    </row>
    <row r="743" spans="8:11" x14ac:dyDescent="0.25">
      <c r="H743" t="s">
        <v>2085</v>
      </c>
      <c r="I743" t="s">
        <v>2086</v>
      </c>
      <c r="J743" t="s">
        <v>2089</v>
      </c>
      <c r="K743" t="s">
        <v>2090</v>
      </c>
    </row>
    <row r="744" spans="8:11" x14ac:dyDescent="0.25">
      <c r="H744" t="s">
        <v>2085</v>
      </c>
      <c r="I744" t="s">
        <v>2086</v>
      </c>
      <c r="J744" t="s">
        <v>2091</v>
      </c>
      <c r="K744" t="s">
        <v>2092</v>
      </c>
    </row>
    <row r="745" spans="8:11" x14ac:dyDescent="0.25">
      <c r="H745" t="s">
        <v>2085</v>
      </c>
      <c r="I745" t="s">
        <v>2086</v>
      </c>
      <c r="J745" t="s">
        <v>2093</v>
      </c>
      <c r="K745" t="s">
        <v>2094</v>
      </c>
    </row>
    <row r="746" spans="8:11" x14ac:dyDescent="0.25">
      <c r="H746" t="s">
        <v>2085</v>
      </c>
      <c r="I746" t="s">
        <v>2086</v>
      </c>
      <c r="J746" t="s">
        <v>2095</v>
      </c>
      <c r="K746" t="s">
        <v>2096</v>
      </c>
    </row>
    <row r="747" spans="8:11" x14ac:dyDescent="0.25">
      <c r="H747" t="s">
        <v>2085</v>
      </c>
      <c r="I747" t="s">
        <v>2086</v>
      </c>
      <c r="J747" t="s">
        <v>2097</v>
      </c>
      <c r="K747" t="s">
        <v>2098</v>
      </c>
    </row>
    <row r="748" spans="8:11" x14ac:dyDescent="0.25">
      <c r="H748" t="s">
        <v>2085</v>
      </c>
      <c r="I748" t="s">
        <v>2086</v>
      </c>
      <c r="J748" t="s">
        <v>2099</v>
      </c>
      <c r="K748" t="s">
        <v>2100</v>
      </c>
    </row>
    <row r="749" spans="8:11" x14ac:dyDescent="0.25">
      <c r="H749" t="s">
        <v>2085</v>
      </c>
      <c r="I749" t="s">
        <v>2086</v>
      </c>
      <c r="J749" t="s">
        <v>2099</v>
      </c>
      <c r="K749" t="s">
        <v>2101</v>
      </c>
    </row>
    <row r="750" spans="8:11" x14ac:dyDescent="0.25">
      <c r="H750" t="s">
        <v>2085</v>
      </c>
      <c r="I750" t="s">
        <v>2086</v>
      </c>
      <c r="J750" t="s">
        <v>2099</v>
      </c>
      <c r="K750" t="s">
        <v>2102</v>
      </c>
    </row>
    <row r="751" spans="8:11" x14ac:dyDescent="0.25">
      <c r="H751" t="s">
        <v>2085</v>
      </c>
      <c r="I751" t="s">
        <v>2086</v>
      </c>
      <c r="J751" t="s">
        <v>2099</v>
      </c>
      <c r="K751" t="s">
        <v>2103</v>
      </c>
    </row>
    <row r="752" spans="8:11" x14ac:dyDescent="0.25">
      <c r="H752" t="s">
        <v>2085</v>
      </c>
      <c r="I752" t="s">
        <v>2086</v>
      </c>
      <c r="J752" t="s">
        <v>2099</v>
      </c>
      <c r="K752" t="s">
        <v>2104</v>
      </c>
    </row>
    <row r="753" spans="8:11" x14ac:dyDescent="0.25">
      <c r="H753" t="s">
        <v>2105</v>
      </c>
      <c r="I753" t="s">
        <v>2106</v>
      </c>
      <c r="J753" t="s">
        <v>2107</v>
      </c>
      <c r="K753" t="s">
        <v>2108</v>
      </c>
    </row>
    <row r="754" spans="8:11" x14ac:dyDescent="0.25">
      <c r="H754" t="s">
        <v>2105</v>
      </c>
      <c r="I754" t="s">
        <v>2106</v>
      </c>
      <c r="J754" t="s">
        <v>2106</v>
      </c>
      <c r="K754" t="s">
        <v>2109</v>
      </c>
    </row>
    <row r="755" spans="8:11" x14ac:dyDescent="0.25">
      <c r="H755" t="s">
        <v>2110</v>
      </c>
      <c r="I755" t="s">
        <v>2111</v>
      </c>
      <c r="J755" t="s">
        <v>2112</v>
      </c>
      <c r="K755" t="s">
        <v>2113</v>
      </c>
    </row>
    <row r="756" spans="8:11" x14ac:dyDescent="0.25">
      <c r="H756" t="s">
        <v>2110</v>
      </c>
      <c r="I756" t="s">
        <v>2111</v>
      </c>
      <c r="J756" t="s">
        <v>2114</v>
      </c>
      <c r="K756" t="s">
        <v>2115</v>
      </c>
    </row>
    <row r="757" spans="8:11" x14ac:dyDescent="0.25">
      <c r="H757" t="s">
        <v>2110</v>
      </c>
      <c r="I757" t="s">
        <v>2111</v>
      </c>
      <c r="J757" t="s">
        <v>2116</v>
      </c>
      <c r="K757" t="s">
        <v>2117</v>
      </c>
    </row>
    <row r="758" spans="8:11" x14ac:dyDescent="0.25">
      <c r="H758" t="s">
        <v>2110</v>
      </c>
      <c r="I758" t="s">
        <v>2111</v>
      </c>
      <c r="J758" t="s">
        <v>2118</v>
      </c>
      <c r="K758" t="s">
        <v>2119</v>
      </c>
    </row>
    <row r="759" spans="8:11" x14ac:dyDescent="0.25">
      <c r="H759" t="s">
        <v>2110</v>
      </c>
      <c r="I759" t="s">
        <v>2111</v>
      </c>
      <c r="J759" t="s">
        <v>2120</v>
      </c>
      <c r="K759" t="s">
        <v>2121</v>
      </c>
    </row>
    <row r="760" spans="8:11" x14ac:dyDescent="0.25">
      <c r="H760" t="s">
        <v>2110</v>
      </c>
      <c r="I760" t="s">
        <v>2111</v>
      </c>
      <c r="J760" t="s">
        <v>2122</v>
      </c>
      <c r="K760" t="s">
        <v>2123</v>
      </c>
    </row>
    <row r="761" spans="8:11" x14ac:dyDescent="0.25">
      <c r="H761" t="s">
        <v>2110</v>
      </c>
      <c r="I761" t="s">
        <v>2111</v>
      </c>
      <c r="J761" t="s">
        <v>2124</v>
      </c>
      <c r="K761" t="s">
        <v>2125</v>
      </c>
    </row>
    <row r="762" spans="8:11" x14ac:dyDescent="0.25">
      <c r="H762" t="s">
        <v>2110</v>
      </c>
      <c r="I762" t="s">
        <v>2111</v>
      </c>
      <c r="J762" t="s">
        <v>2126</v>
      </c>
      <c r="K762" t="s">
        <v>2127</v>
      </c>
    </row>
    <row r="763" spans="8:11" x14ac:dyDescent="0.25">
      <c r="H763" t="s">
        <v>2110</v>
      </c>
      <c r="I763" t="s">
        <v>2111</v>
      </c>
      <c r="J763" t="s">
        <v>2128</v>
      </c>
      <c r="K763" t="s">
        <v>2129</v>
      </c>
    </row>
    <row r="764" spans="8:11" x14ac:dyDescent="0.25">
      <c r="H764" t="s">
        <v>2110</v>
      </c>
      <c r="I764" t="s">
        <v>2111</v>
      </c>
      <c r="J764" t="s">
        <v>2130</v>
      </c>
      <c r="K764" t="s">
        <v>2131</v>
      </c>
    </row>
    <row r="765" spans="8:11" x14ac:dyDescent="0.25">
      <c r="H765" t="s">
        <v>2110</v>
      </c>
      <c r="I765" t="s">
        <v>2111</v>
      </c>
      <c r="J765" t="s">
        <v>2132</v>
      </c>
      <c r="K765" t="s">
        <v>2133</v>
      </c>
    </row>
    <row r="766" spans="8:11" x14ac:dyDescent="0.25">
      <c r="H766" t="s">
        <v>2110</v>
      </c>
      <c r="I766" t="s">
        <v>2111</v>
      </c>
      <c r="J766" t="s">
        <v>2134</v>
      </c>
      <c r="K766" t="s">
        <v>2135</v>
      </c>
    </row>
    <row r="767" spans="8:11" x14ac:dyDescent="0.25">
      <c r="H767" t="s">
        <v>2110</v>
      </c>
      <c r="I767" t="s">
        <v>2111</v>
      </c>
      <c r="J767" t="s">
        <v>2136</v>
      </c>
      <c r="K767" t="s">
        <v>2137</v>
      </c>
    </row>
    <row r="768" spans="8:11" x14ac:dyDescent="0.25">
      <c r="H768" t="s">
        <v>2110</v>
      </c>
      <c r="I768" t="s">
        <v>2111</v>
      </c>
      <c r="J768" t="s">
        <v>2138</v>
      </c>
      <c r="K768" t="s">
        <v>2139</v>
      </c>
    </row>
    <row r="769" spans="8:11" x14ac:dyDescent="0.25">
      <c r="H769" t="s">
        <v>2110</v>
      </c>
      <c r="I769" t="s">
        <v>2111</v>
      </c>
      <c r="J769" t="s">
        <v>2138</v>
      </c>
      <c r="K769" t="s">
        <v>2140</v>
      </c>
    </row>
    <row r="770" spans="8:11" x14ac:dyDescent="0.25">
      <c r="H770" t="s">
        <v>2110</v>
      </c>
      <c r="I770" t="s">
        <v>2111</v>
      </c>
      <c r="J770" t="s">
        <v>2141</v>
      </c>
      <c r="K770" t="s">
        <v>2142</v>
      </c>
    </row>
    <row r="771" spans="8:11" x14ac:dyDescent="0.25">
      <c r="H771" t="s">
        <v>2110</v>
      </c>
      <c r="I771" t="s">
        <v>2111</v>
      </c>
      <c r="J771" t="s">
        <v>2143</v>
      </c>
      <c r="K771" t="s">
        <v>2144</v>
      </c>
    </row>
    <row r="772" spans="8:11" x14ac:dyDescent="0.25">
      <c r="H772" t="s">
        <v>2110</v>
      </c>
      <c r="I772" t="s">
        <v>2111</v>
      </c>
      <c r="J772" t="s">
        <v>2143</v>
      </c>
      <c r="K772" t="s">
        <v>2145</v>
      </c>
    </row>
    <row r="773" spans="8:11" x14ac:dyDescent="0.25">
      <c r="H773" t="s">
        <v>2110</v>
      </c>
      <c r="I773" t="s">
        <v>2111</v>
      </c>
      <c r="J773" t="s">
        <v>2138</v>
      </c>
      <c r="K773" t="s">
        <v>2146</v>
      </c>
    </row>
    <row r="774" spans="8:11" x14ac:dyDescent="0.25">
      <c r="H774" t="s">
        <v>2110</v>
      </c>
      <c r="I774" t="s">
        <v>2111</v>
      </c>
      <c r="J774" t="s">
        <v>2147</v>
      </c>
      <c r="K774" t="s">
        <v>2148</v>
      </c>
    </row>
    <row r="775" spans="8:11" x14ac:dyDescent="0.25">
      <c r="H775" t="s">
        <v>2110</v>
      </c>
      <c r="I775" t="s">
        <v>2111</v>
      </c>
      <c r="J775" t="s">
        <v>2149</v>
      </c>
      <c r="K775" t="s">
        <v>2150</v>
      </c>
    </row>
    <row r="776" spans="8:11" x14ac:dyDescent="0.25">
      <c r="H776" t="s">
        <v>2110</v>
      </c>
      <c r="I776" t="s">
        <v>2111</v>
      </c>
      <c r="J776" t="s">
        <v>2151</v>
      </c>
      <c r="K776" t="s">
        <v>2152</v>
      </c>
    </row>
    <row r="777" spans="8:11" x14ac:dyDescent="0.25">
      <c r="H777" t="s">
        <v>2110</v>
      </c>
      <c r="I777" t="s">
        <v>2111</v>
      </c>
      <c r="J777" t="s">
        <v>2153</v>
      </c>
      <c r="K777" t="s">
        <v>2154</v>
      </c>
    </row>
    <row r="778" spans="8:11" x14ac:dyDescent="0.25">
      <c r="H778" t="s">
        <v>2110</v>
      </c>
      <c r="I778" t="s">
        <v>2111</v>
      </c>
      <c r="J778" t="s">
        <v>2155</v>
      </c>
      <c r="K778" t="s">
        <v>2156</v>
      </c>
    </row>
    <row r="779" spans="8:11" x14ac:dyDescent="0.25">
      <c r="H779" t="s">
        <v>2110</v>
      </c>
      <c r="I779" t="s">
        <v>2111</v>
      </c>
      <c r="J779" t="s">
        <v>2157</v>
      </c>
      <c r="K779" t="s">
        <v>2158</v>
      </c>
    </row>
    <row r="780" spans="8:11" x14ac:dyDescent="0.25">
      <c r="H780" t="s">
        <v>2110</v>
      </c>
      <c r="I780" t="s">
        <v>2111</v>
      </c>
      <c r="J780" t="s">
        <v>2159</v>
      </c>
      <c r="K780" t="s">
        <v>2160</v>
      </c>
    </row>
    <row r="781" spans="8:11" x14ac:dyDescent="0.25">
      <c r="H781" t="s">
        <v>2110</v>
      </c>
      <c r="I781" t="s">
        <v>2111</v>
      </c>
      <c r="J781" t="s">
        <v>2161</v>
      </c>
      <c r="K781" t="s">
        <v>2162</v>
      </c>
    </row>
    <row r="782" spans="8:11" x14ac:dyDescent="0.25">
      <c r="H782" t="s">
        <v>2110</v>
      </c>
      <c r="I782" t="s">
        <v>2111</v>
      </c>
      <c r="J782" t="s">
        <v>2163</v>
      </c>
      <c r="K782" t="s">
        <v>2164</v>
      </c>
    </row>
    <row r="783" spans="8:11" x14ac:dyDescent="0.25">
      <c r="H783" t="s">
        <v>2110</v>
      </c>
      <c r="I783" t="s">
        <v>2111</v>
      </c>
      <c r="J783" t="s">
        <v>2165</v>
      </c>
      <c r="K783" t="s">
        <v>2166</v>
      </c>
    </row>
    <row r="784" spans="8:11" x14ac:dyDescent="0.25">
      <c r="H784" t="s">
        <v>2110</v>
      </c>
      <c r="I784" t="s">
        <v>2111</v>
      </c>
      <c r="J784" t="s">
        <v>2167</v>
      </c>
      <c r="K784" t="s">
        <v>2168</v>
      </c>
    </row>
    <row r="785" spans="8:11" x14ac:dyDescent="0.25">
      <c r="H785" t="s">
        <v>2110</v>
      </c>
      <c r="I785" t="s">
        <v>2111</v>
      </c>
      <c r="J785" t="s">
        <v>2167</v>
      </c>
      <c r="K785" t="s">
        <v>2169</v>
      </c>
    </row>
    <row r="786" spans="8:11" x14ac:dyDescent="0.25">
      <c r="H786" t="s">
        <v>2110</v>
      </c>
      <c r="I786" t="s">
        <v>2111</v>
      </c>
      <c r="J786" t="s">
        <v>2167</v>
      </c>
      <c r="K786" t="s">
        <v>2170</v>
      </c>
    </row>
    <row r="787" spans="8:11" x14ac:dyDescent="0.25">
      <c r="H787" t="s">
        <v>2110</v>
      </c>
      <c r="I787" t="s">
        <v>2111</v>
      </c>
      <c r="J787" t="s">
        <v>2167</v>
      </c>
      <c r="K787" t="s">
        <v>2171</v>
      </c>
    </row>
    <row r="788" spans="8:11" x14ac:dyDescent="0.25">
      <c r="H788" t="s">
        <v>2110</v>
      </c>
      <c r="I788" t="s">
        <v>2111</v>
      </c>
      <c r="J788" t="s">
        <v>2167</v>
      </c>
      <c r="K788" t="s">
        <v>2172</v>
      </c>
    </row>
    <row r="789" spans="8:11" x14ac:dyDescent="0.25">
      <c r="H789" t="s">
        <v>2173</v>
      </c>
      <c r="I789" t="s">
        <v>2174</v>
      </c>
      <c r="J789" t="s">
        <v>2175</v>
      </c>
      <c r="K789" t="s">
        <v>2176</v>
      </c>
    </row>
    <row r="790" spans="8:11" x14ac:dyDescent="0.25">
      <c r="H790" t="s">
        <v>2173</v>
      </c>
      <c r="I790" t="s">
        <v>2174</v>
      </c>
      <c r="J790" t="s">
        <v>2177</v>
      </c>
      <c r="K790" t="s">
        <v>2178</v>
      </c>
    </row>
    <row r="791" spans="8:11" x14ac:dyDescent="0.25">
      <c r="H791" t="s">
        <v>2173</v>
      </c>
      <c r="I791" t="s">
        <v>2174</v>
      </c>
      <c r="J791" t="s">
        <v>2179</v>
      </c>
      <c r="K791" t="s">
        <v>2180</v>
      </c>
    </row>
    <row r="792" spans="8:11" x14ac:dyDescent="0.25">
      <c r="H792" t="s">
        <v>2173</v>
      </c>
      <c r="I792" t="s">
        <v>2174</v>
      </c>
      <c r="J792" t="s">
        <v>2181</v>
      </c>
      <c r="K792" t="s">
        <v>2182</v>
      </c>
    </row>
    <row r="793" spans="8:11" x14ac:dyDescent="0.25">
      <c r="H793" t="s">
        <v>2173</v>
      </c>
      <c r="I793" t="s">
        <v>2174</v>
      </c>
      <c r="J793" t="s">
        <v>2183</v>
      </c>
      <c r="K793" t="s">
        <v>2184</v>
      </c>
    </row>
    <row r="794" spans="8:11" x14ac:dyDescent="0.25">
      <c r="H794" t="s">
        <v>2173</v>
      </c>
      <c r="I794" t="s">
        <v>2174</v>
      </c>
      <c r="J794" t="s">
        <v>2185</v>
      </c>
      <c r="K794" t="s">
        <v>2186</v>
      </c>
    </row>
    <row r="795" spans="8:11" x14ac:dyDescent="0.25">
      <c r="H795" t="s">
        <v>2173</v>
      </c>
      <c r="I795" t="s">
        <v>2174</v>
      </c>
      <c r="J795" t="s">
        <v>2174</v>
      </c>
      <c r="K795" t="s">
        <v>2187</v>
      </c>
    </row>
    <row r="796" spans="8:11" x14ac:dyDescent="0.25">
      <c r="H796" t="s">
        <v>2173</v>
      </c>
      <c r="I796" t="s">
        <v>2174</v>
      </c>
      <c r="J796" t="s">
        <v>2174</v>
      </c>
      <c r="K796" t="s">
        <v>2188</v>
      </c>
    </row>
    <row r="797" spans="8:11" x14ac:dyDescent="0.25">
      <c r="H797" t="s">
        <v>2173</v>
      </c>
      <c r="I797" t="s">
        <v>2174</v>
      </c>
      <c r="J797" t="s">
        <v>2189</v>
      </c>
      <c r="K797" t="s">
        <v>2190</v>
      </c>
    </row>
    <row r="798" spans="8:11" x14ac:dyDescent="0.25">
      <c r="H798" t="s">
        <v>2173</v>
      </c>
      <c r="I798" t="s">
        <v>2174</v>
      </c>
      <c r="J798" t="s">
        <v>2191</v>
      </c>
      <c r="K798" t="s">
        <v>2192</v>
      </c>
    </row>
    <row r="799" spans="8:11" x14ac:dyDescent="0.25">
      <c r="H799" t="s">
        <v>2173</v>
      </c>
      <c r="I799" t="s">
        <v>2174</v>
      </c>
      <c r="J799" t="s">
        <v>2193</v>
      </c>
      <c r="K799" t="s">
        <v>2194</v>
      </c>
    </row>
    <row r="800" spans="8:11" x14ac:dyDescent="0.25">
      <c r="H800" t="s">
        <v>2173</v>
      </c>
      <c r="I800" t="s">
        <v>2174</v>
      </c>
      <c r="J800" t="s">
        <v>2195</v>
      </c>
      <c r="K800" t="s">
        <v>2196</v>
      </c>
    </row>
    <row r="801" spans="8:11" x14ac:dyDescent="0.25">
      <c r="H801" t="s">
        <v>2173</v>
      </c>
      <c r="I801" t="s">
        <v>2174</v>
      </c>
      <c r="J801" t="s">
        <v>2197</v>
      </c>
      <c r="K801" t="s">
        <v>2198</v>
      </c>
    </row>
    <row r="802" spans="8:11" x14ac:dyDescent="0.25">
      <c r="H802" t="s">
        <v>2173</v>
      </c>
      <c r="I802" t="s">
        <v>2174</v>
      </c>
      <c r="J802" t="s">
        <v>1498</v>
      </c>
      <c r="K802" t="s">
        <v>2199</v>
      </c>
    </row>
    <row r="803" spans="8:11" x14ac:dyDescent="0.25">
      <c r="H803" t="s">
        <v>308</v>
      </c>
      <c r="I803" t="s">
        <v>309</v>
      </c>
      <c r="J803" t="s">
        <v>2200</v>
      </c>
      <c r="K803" t="s">
        <v>2201</v>
      </c>
    </row>
    <row r="804" spans="8:11" x14ac:dyDescent="0.25">
      <c r="H804" t="s">
        <v>308</v>
      </c>
      <c r="I804" t="s">
        <v>309</v>
      </c>
      <c r="J804" t="s">
        <v>2202</v>
      </c>
      <c r="K804" t="s">
        <v>2203</v>
      </c>
    </row>
    <row r="805" spans="8:11" x14ac:dyDescent="0.25">
      <c r="H805" t="s">
        <v>308</v>
      </c>
      <c r="I805" t="s">
        <v>309</v>
      </c>
      <c r="J805" t="s">
        <v>2204</v>
      </c>
      <c r="K805" t="s">
        <v>2205</v>
      </c>
    </row>
    <row r="806" spans="8:11" x14ac:dyDescent="0.25">
      <c r="H806" t="s">
        <v>308</v>
      </c>
      <c r="I806" t="s">
        <v>309</v>
      </c>
      <c r="J806" t="s">
        <v>2206</v>
      </c>
      <c r="K806" t="s">
        <v>2207</v>
      </c>
    </row>
    <row r="807" spans="8:11" x14ac:dyDescent="0.25">
      <c r="H807" t="s">
        <v>308</v>
      </c>
      <c r="I807" t="s">
        <v>309</v>
      </c>
      <c r="J807" t="s">
        <v>2208</v>
      </c>
      <c r="K807" t="s">
        <v>2209</v>
      </c>
    </row>
    <row r="808" spans="8:11" x14ac:dyDescent="0.25">
      <c r="H808" t="s">
        <v>308</v>
      </c>
      <c r="I808" t="s">
        <v>309</v>
      </c>
      <c r="J808" t="s">
        <v>2210</v>
      </c>
      <c r="K808" t="s">
        <v>2211</v>
      </c>
    </row>
    <row r="809" spans="8:11" x14ac:dyDescent="0.25">
      <c r="H809" t="s">
        <v>308</v>
      </c>
      <c r="I809" t="s">
        <v>309</v>
      </c>
      <c r="J809" t="s">
        <v>2212</v>
      </c>
      <c r="K809" t="s">
        <v>2213</v>
      </c>
    </row>
    <row r="810" spans="8:11" x14ac:dyDescent="0.25">
      <c r="H810" t="s">
        <v>308</v>
      </c>
      <c r="I810" t="s">
        <v>309</v>
      </c>
      <c r="J810" t="s">
        <v>2214</v>
      </c>
      <c r="K810" t="s">
        <v>2215</v>
      </c>
    </row>
    <row r="811" spans="8:11" x14ac:dyDescent="0.25">
      <c r="H811" t="s">
        <v>308</v>
      </c>
      <c r="I811" t="s">
        <v>309</v>
      </c>
      <c r="J811" t="s">
        <v>2216</v>
      </c>
      <c r="K811" t="s">
        <v>2217</v>
      </c>
    </row>
    <row r="812" spans="8:11" x14ac:dyDescent="0.25">
      <c r="H812" t="s">
        <v>308</v>
      </c>
      <c r="I812" t="s">
        <v>309</v>
      </c>
      <c r="J812" t="s">
        <v>2218</v>
      </c>
      <c r="K812" t="s">
        <v>2219</v>
      </c>
    </row>
    <row r="813" spans="8:11" x14ac:dyDescent="0.25">
      <c r="H813" t="s">
        <v>308</v>
      </c>
      <c r="I813" t="s">
        <v>309</v>
      </c>
      <c r="J813" t="s">
        <v>2220</v>
      </c>
      <c r="K813" t="s">
        <v>2221</v>
      </c>
    </row>
    <row r="814" spans="8:11" x14ac:dyDescent="0.25">
      <c r="H814" t="s">
        <v>308</v>
      </c>
      <c r="I814" t="s">
        <v>309</v>
      </c>
      <c r="J814" t="s">
        <v>2222</v>
      </c>
      <c r="K814" t="s">
        <v>2223</v>
      </c>
    </row>
    <row r="815" spans="8:11" x14ac:dyDescent="0.25">
      <c r="H815" t="s">
        <v>308</v>
      </c>
      <c r="I815" t="s">
        <v>309</v>
      </c>
      <c r="J815" t="s">
        <v>2224</v>
      </c>
      <c r="K815" t="s">
        <v>2225</v>
      </c>
    </row>
    <row r="816" spans="8:11" x14ac:dyDescent="0.25">
      <c r="H816" t="s">
        <v>308</v>
      </c>
      <c r="I816" t="s">
        <v>309</v>
      </c>
      <c r="J816" t="s">
        <v>2226</v>
      </c>
      <c r="K816" t="s">
        <v>2227</v>
      </c>
    </row>
    <row r="817" spans="8:11" x14ac:dyDescent="0.25">
      <c r="H817" t="s">
        <v>308</v>
      </c>
      <c r="I817" t="s">
        <v>309</v>
      </c>
      <c r="J817" t="s">
        <v>2228</v>
      </c>
      <c r="K817" t="s">
        <v>2229</v>
      </c>
    </row>
    <row r="818" spans="8:11" x14ac:dyDescent="0.25">
      <c r="H818" t="s">
        <v>308</v>
      </c>
      <c r="I818" t="s">
        <v>309</v>
      </c>
      <c r="J818" t="s">
        <v>1779</v>
      </c>
      <c r="K818" t="s">
        <v>2230</v>
      </c>
    </row>
    <row r="819" spans="8:11" x14ac:dyDescent="0.25">
      <c r="H819" t="s">
        <v>308</v>
      </c>
      <c r="I819" t="s">
        <v>309</v>
      </c>
      <c r="J819" t="s">
        <v>2231</v>
      </c>
      <c r="K819" t="s">
        <v>2232</v>
      </c>
    </row>
    <row r="820" spans="8:11" x14ac:dyDescent="0.25">
      <c r="H820" t="s">
        <v>308</v>
      </c>
      <c r="I820" t="s">
        <v>309</v>
      </c>
      <c r="J820" t="s">
        <v>2233</v>
      </c>
      <c r="K820" t="s">
        <v>2234</v>
      </c>
    </row>
    <row r="821" spans="8:11" x14ac:dyDescent="0.25">
      <c r="H821" t="s">
        <v>308</v>
      </c>
      <c r="I821" t="s">
        <v>309</v>
      </c>
      <c r="J821" t="s">
        <v>2235</v>
      </c>
      <c r="K821" t="s">
        <v>2236</v>
      </c>
    </row>
    <row r="822" spans="8:11" x14ac:dyDescent="0.25">
      <c r="H822" t="s">
        <v>308</v>
      </c>
      <c r="I822" t="s">
        <v>309</v>
      </c>
      <c r="J822" t="s">
        <v>2237</v>
      </c>
      <c r="K822" t="s">
        <v>2238</v>
      </c>
    </row>
    <row r="823" spans="8:11" x14ac:dyDescent="0.25">
      <c r="H823" t="s">
        <v>2085</v>
      </c>
      <c r="I823" t="s">
        <v>2086</v>
      </c>
      <c r="J823" t="s">
        <v>2239</v>
      </c>
      <c r="K823" t="s">
        <v>2240</v>
      </c>
    </row>
    <row r="824" spans="8:11" x14ac:dyDescent="0.25">
      <c r="H824" t="s">
        <v>2085</v>
      </c>
      <c r="I824" t="s">
        <v>2086</v>
      </c>
      <c r="J824" t="s">
        <v>2241</v>
      </c>
      <c r="K824" t="s">
        <v>2242</v>
      </c>
    </row>
    <row r="825" spans="8:11" x14ac:dyDescent="0.25">
      <c r="H825" t="s">
        <v>2085</v>
      </c>
      <c r="I825" t="s">
        <v>2086</v>
      </c>
      <c r="J825" t="s">
        <v>2243</v>
      </c>
      <c r="K825" t="s">
        <v>2244</v>
      </c>
    </row>
    <row r="826" spans="8:11" x14ac:dyDescent="0.25">
      <c r="H826" t="s">
        <v>2085</v>
      </c>
      <c r="I826" t="s">
        <v>2086</v>
      </c>
      <c r="J826" t="s">
        <v>2243</v>
      </c>
      <c r="K826" t="s">
        <v>2245</v>
      </c>
    </row>
    <row r="827" spans="8:11" x14ac:dyDescent="0.25">
      <c r="H827" t="s">
        <v>2085</v>
      </c>
      <c r="I827" t="s">
        <v>2086</v>
      </c>
      <c r="J827" t="s">
        <v>2243</v>
      </c>
      <c r="K827" t="s">
        <v>2246</v>
      </c>
    </row>
    <row r="828" spans="8:11" x14ac:dyDescent="0.25">
      <c r="H828" t="s">
        <v>2085</v>
      </c>
      <c r="I828" t="s">
        <v>2086</v>
      </c>
      <c r="J828" t="s">
        <v>2243</v>
      </c>
      <c r="K828" t="s">
        <v>2247</v>
      </c>
    </row>
    <row r="829" spans="8:11" x14ac:dyDescent="0.25">
      <c r="H829" t="s">
        <v>2085</v>
      </c>
      <c r="I829" t="s">
        <v>2086</v>
      </c>
      <c r="J829" t="s">
        <v>2243</v>
      </c>
      <c r="K829" t="s">
        <v>2248</v>
      </c>
    </row>
    <row r="830" spans="8:11" x14ac:dyDescent="0.25">
      <c r="H830" t="s">
        <v>2085</v>
      </c>
      <c r="I830" t="s">
        <v>2086</v>
      </c>
      <c r="J830" t="s">
        <v>2243</v>
      </c>
      <c r="K830" t="s">
        <v>2249</v>
      </c>
    </row>
    <row r="831" spans="8:11" x14ac:dyDescent="0.25">
      <c r="H831" t="s">
        <v>2085</v>
      </c>
      <c r="I831" t="s">
        <v>2086</v>
      </c>
      <c r="J831" t="s">
        <v>2243</v>
      </c>
      <c r="K831" t="s">
        <v>2250</v>
      </c>
    </row>
    <row r="832" spans="8:11" x14ac:dyDescent="0.25">
      <c r="H832" t="s">
        <v>2085</v>
      </c>
      <c r="I832" t="s">
        <v>2086</v>
      </c>
      <c r="J832" t="s">
        <v>2251</v>
      </c>
      <c r="K832" t="s">
        <v>2252</v>
      </c>
    </row>
    <row r="833" spans="8:11" x14ac:dyDescent="0.25">
      <c r="H833" t="s">
        <v>2085</v>
      </c>
      <c r="I833" t="s">
        <v>2086</v>
      </c>
      <c r="J833" t="s">
        <v>2253</v>
      </c>
      <c r="K833" t="s">
        <v>2254</v>
      </c>
    </row>
    <row r="834" spans="8:11" x14ac:dyDescent="0.25">
      <c r="H834" t="s">
        <v>2255</v>
      </c>
      <c r="I834" t="s">
        <v>2256</v>
      </c>
      <c r="J834" t="s">
        <v>2257</v>
      </c>
      <c r="K834" t="s">
        <v>2258</v>
      </c>
    </row>
    <row r="835" spans="8:11" x14ac:dyDescent="0.25">
      <c r="H835" t="s">
        <v>2255</v>
      </c>
      <c r="I835" t="s">
        <v>2256</v>
      </c>
      <c r="J835" t="s">
        <v>2259</v>
      </c>
      <c r="K835" t="s">
        <v>2260</v>
      </c>
    </row>
    <row r="836" spans="8:11" x14ac:dyDescent="0.25">
      <c r="H836" t="s">
        <v>2255</v>
      </c>
      <c r="I836" t="s">
        <v>2256</v>
      </c>
      <c r="J836" t="s">
        <v>2261</v>
      </c>
      <c r="K836" t="s">
        <v>2262</v>
      </c>
    </row>
    <row r="837" spans="8:11" x14ac:dyDescent="0.25">
      <c r="H837" t="s">
        <v>2255</v>
      </c>
      <c r="I837" t="s">
        <v>2256</v>
      </c>
      <c r="J837" t="s">
        <v>2263</v>
      </c>
      <c r="K837" t="s">
        <v>2264</v>
      </c>
    </row>
    <row r="838" spans="8:11" x14ac:dyDescent="0.25">
      <c r="H838" t="s">
        <v>2255</v>
      </c>
      <c r="I838" t="s">
        <v>2256</v>
      </c>
      <c r="J838" t="s">
        <v>2263</v>
      </c>
      <c r="K838" t="s">
        <v>2265</v>
      </c>
    </row>
    <row r="839" spans="8:11" x14ac:dyDescent="0.25">
      <c r="H839" t="s">
        <v>2255</v>
      </c>
      <c r="I839" t="s">
        <v>2256</v>
      </c>
      <c r="J839" t="s">
        <v>2263</v>
      </c>
      <c r="K839" t="s">
        <v>2266</v>
      </c>
    </row>
    <row r="840" spans="8:11" x14ac:dyDescent="0.25">
      <c r="H840" t="s">
        <v>2255</v>
      </c>
      <c r="I840" t="s">
        <v>2256</v>
      </c>
      <c r="J840" t="s">
        <v>2263</v>
      </c>
      <c r="K840" t="s">
        <v>2267</v>
      </c>
    </row>
    <row r="841" spans="8:11" x14ac:dyDescent="0.25">
      <c r="H841" t="s">
        <v>2255</v>
      </c>
      <c r="I841" t="s">
        <v>2256</v>
      </c>
      <c r="J841" t="s">
        <v>2268</v>
      </c>
      <c r="K841" t="s">
        <v>2269</v>
      </c>
    </row>
    <row r="842" spans="8:11" x14ac:dyDescent="0.25">
      <c r="H842" t="s">
        <v>2255</v>
      </c>
      <c r="I842" t="s">
        <v>2256</v>
      </c>
      <c r="J842" t="s">
        <v>2270</v>
      </c>
      <c r="K842" t="s">
        <v>2271</v>
      </c>
    </row>
    <row r="843" spans="8:11" x14ac:dyDescent="0.25">
      <c r="H843" t="s">
        <v>2255</v>
      </c>
      <c r="I843" t="s">
        <v>2256</v>
      </c>
      <c r="J843" t="s">
        <v>2272</v>
      </c>
      <c r="K843" t="s">
        <v>2273</v>
      </c>
    </row>
    <row r="844" spans="8:11" x14ac:dyDescent="0.25">
      <c r="H844" t="s">
        <v>2255</v>
      </c>
      <c r="I844" t="s">
        <v>2256</v>
      </c>
      <c r="J844" t="s">
        <v>2274</v>
      </c>
      <c r="K844" t="s">
        <v>2275</v>
      </c>
    </row>
    <row r="845" spans="8:11" x14ac:dyDescent="0.25">
      <c r="H845" t="s">
        <v>2255</v>
      </c>
      <c r="I845" t="s">
        <v>2256</v>
      </c>
      <c r="J845" t="s">
        <v>2276</v>
      </c>
      <c r="K845" t="s">
        <v>2277</v>
      </c>
    </row>
    <row r="846" spans="8:11" x14ac:dyDescent="0.25">
      <c r="H846" t="s">
        <v>2255</v>
      </c>
      <c r="I846" t="s">
        <v>2256</v>
      </c>
      <c r="J846" t="s">
        <v>2278</v>
      </c>
      <c r="K846" t="s">
        <v>2279</v>
      </c>
    </row>
    <row r="847" spans="8:11" x14ac:dyDescent="0.25">
      <c r="H847" t="s">
        <v>2255</v>
      </c>
      <c r="I847" t="s">
        <v>2256</v>
      </c>
      <c r="J847" t="s">
        <v>2280</v>
      </c>
      <c r="K847" t="s">
        <v>2281</v>
      </c>
    </row>
    <row r="848" spans="8:11" x14ac:dyDescent="0.25">
      <c r="H848" t="s">
        <v>2255</v>
      </c>
      <c r="I848" t="s">
        <v>2256</v>
      </c>
      <c r="J848" t="s">
        <v>2282</v>
      </c>
      <c r="K848" t="s">
        <v>2283</v>
      </c>
    </row>
    <row r="849" spans="8:11" x14ac:dyDescent="0.25">
      <c r="H849" t="s">
        <v>2255</v>
      </c>
      <c r="I849" t="s">
        <v>2256</v>
      </c>
      <c r="J849" t="s">
        <v>2284</v>
      </c>
      <c r="K849" t="s">
        <v>2285</v>
      </c>
    </row>
    <row r="850" spans="8:11" x14ac:dyDescent="0.25">
      <c r="H850" t="s">
        <v>2255</v>
      </c>
      <c r="I850" t="s">
        <v>2256</v>
      </c>
      <c r="J850" t="s">
        <v>2286</v>
      </c>
      <c r="K850" t="s">
        <v>2287</v>
      </c>
    </row>
    <row r="851" spans="8:11" x14ac:dyDescent="0.25">
      <c r="H851" t="s">
        <v>2255</v>
      </c>
      <c r="I851" t="s">
        <v>2256</v>
      </c>
      <c r="J851" t="s">
        <v>2259</v>
      </c>
      <c r="K851" t="s">
        <v>2288</v>
      </c>
    </row>
    <row r="852" spans="8:11" x14ac:dyDescent="0.25">
      <c r="H852" t="s">
        <v>2255</v>
      </c>
      <c r="I852" t="s">
        <v>2256</v>
      </c>
      <c r="J852" t="s">
        <v>2259</v>
      </c>
      <c r="K852" t="s">
        <v>2289</v>
      </c>
    </row>
    <row r="853" spans="8:11" x14ac:dyDescent="0.25">
      <c r="H853" t="s">
        <v>2255</v>
      </c>
      <c r="I853" t="s">
        <v>2256</v>
      </c>
      <c r="J853" t="s">
        <v>2256</v>
      </c>
      <c r="K853" t="s">
        <v>2290</v>
      </c>
    </row>
    <row r="854" spans="8:11" x14ac:dyDescent="0.25">
      <c r="H854" t="s">
        <v>2255</v>
      </c>
      <c r="I854" t="s">
        <v>2256</v>
      </c>
      <c r="J854" t="s">
        <v>2256</v>
      </c>
      <c r="K854" t="s">
        <v>2291</v>
      </c>
    </row>
    <row r="855" spans="8:11" x14ac:dyDescent="0.25">
      <c r="H855" t="s">
        <v>2255</v>
      </c>
      <c r="I855" t="s">
        <v>2256</v>
      </c>
      <c r="J855" t="s">
        <v>2259</v>
      </c>
      <c r="K855" t="s">
        <v>2292</v>
      </c>
    </row>
    <row r="856" spans="8:11" x14ac:dyDescent="0.25">
      <c r="H856" t="s">
        <v>2255</v>
      </c>
      <c r="I856" t="s">
        <v>2256</v>
      </c>
      <c r="J856" t="s">
        <v>2259</v>
      </c>
      <c r="K856" t="s">
        <v>2293</v>
      </c>
    </row>
    <row r="857" spans="8:11" x14ac:dyDescent="0.25">
      <c r="H857" t="s">
        <v>2255</v>
      </c>
      <c r="I857" t="s">
        <v>2256</v>
      </c>
      <c r="J857" t="s">
        <v>2256</v>
      </c>
      <c r="K857" t="s">
        <v>2294</v>
      </c>
    </row>
    <row r="858" spans="8:11" x14ac:dyDescent="0.25">
      <c r="H858" t="s">
        <v>2255</v>
      </c>
      <c r="I858" t="s">
        <v>2256</v>
      </c>
      <c r="J858" t="s">
        <v>2259</v>
      </c>
      <c r="K858" t="s">
        <v>2295</v>
      </c>
    </row>
    <row r="859" spans="8:11" x14ac:dyDescent="0.25">
      <c r="H859" t="s">
        <v>2255</v>
      </c>
      <c r="I859" t="s">
        <v>2256</v>
      </c>
      <c r="J859" t="s">
        <v>2259</v>
      </c>
      <c r="K859" t="s">
        <v>2296</v>
      </c>
    </row>
    <row r="860" spans="8:11" x14ac:dyDescent="0.25">
      <c r="H860" t="s">
        <v>2255</v>
      </c>
      <c r="I860" t="s">
        <v>2256</v>
      </c>
      <c r="J860" t="s">
        <v>2259</v>
      </c>
      <c r="K860" t="s">
        <v>2297</v>
      </c>
    </row>
    <row r="861" spans="8:11" x14ac:dyDescent="0.25">
      <c r="H861" t="s">
        <v>2255</v>
      </c>
      <c r="I861" t="s">
        <v>2256</v>
      </c>
      <c r="J861" t="s">
        <v>2298</v>
      </c>
      <c r="K861" t="s">
        <v>2299</v>
      </c>
    </row>
    <row r="862" spans="8:11" x14ac:dyDescent="0.25">
      <c r="H862" t="s">
        <v>2255</v>
      </c>
      <c r="I862" t="s">
        <v>2256</v>
      </c>
      <c r="J862" t="s">
        <v>2256</v>
      </c>
      <c r="K862" t="s">
        <v>2300</v>
      </c>
    </row>
    <row r="863" spans="8:11" x14ac:dyDescent="0.25">
      <c r="H863" t="s">
        <v>2255</v>
      </c>
      <c r="I863" t="s">
        <v>2256</v>
      </c>
      <c r="J863" t="s">
        <v>2259</v>
      </c>
      <c r="K863" t="s">
        <v>2301</v>
      </c>
    </row>
    <row r="864" spans="8:11" x14ac:dyDescent="0.25">
      <c r="H864" t="s">
        <v>2255</v>
      </c>
      <c r="I864" t="s">
        <v>2256</v>
      </c>
      <c r="J864" t="s">
        <v>2256</v>
      </c>
      <c r="K864" t="s">
        <v>2302</v>
      </c>
    </row>
    <row r="865" spans="8:11" x14ac:dyDescent="0.25">
      <c r="H865" t="s">
        <v>2255</v>
      </c>
      <c r="I865" t="s">
        <v>2256</v>
      </c>
      <c r="J865" t="s">
        <v>2256</v>
      </c>
      <c r="K865" t="s">
        <v>2303</v>
      </c>
    </row>
    <row r="866" spans="8:11" x14ac:dyDescent="0.25">
      <c r="H866" t="s">
        <v>2255</v>
      </c>
      <c r="I866" t="s">
        <v>2256</v>
      </c>
      <c r="J866" t="s">
        <v>2256</v>
      </c>
      <c r="K866" t="s">
        <v>2304</v>
      </c>
    </row>
    <row r="867" spans="8:11" x14ac:dyDescent="0.25">
      <c r="H867" t="s">
        <v>2255</v>
      </c>
      <c r="I867" t="s">
        <v>2256</v>
      </c>
      <c r="J867" t="s">
        <v>2256</v>
      </c>
      <c r="K867" t="s">
        <v>2305</v>
      </c>
    </row>
    <row r="868" spans="8:11" x14ac:dyDescent="0.25">
      <c r="H868" t="s">
        <v>2255</v>
      </c>
      <c r="I868" t="s">
        <v>2256</v>
      </c>
      <c r="J868" t="s">
        <v>2256</v>
      </c>
      <c r="K868" t="s">
        <v>2306</v>
      </c>
    </row>
    <row r="869" spans="8:11" x14ac:dyDescent="0.25">
      <c r="H869" t="s">
        <v>2255</v>
      </c>
      <c r="I869" t="s">
        <v>2256</v>
      </c>
      <c r="J869" t="s">
        <v>2256</v>
      </c>
      <c r="K869" t="s">
        <v>2307</v>
      </c>
    </row>
    <row r="870" spans="8:11" x14ac:dyDescent="0.25">
      <c r="H870" t="s">
        <v>2255</v>
      </c>
      <c r="I870" t="s">
        <v>2256</v>
      </c>
      <c r="J870" t="s">
        <v>2256</v>
      </c>
      <c r="K870" t="s">
        <v>2308</v>
      </c>
    </row>
    <row r="871" spans="8:11" x14ac:dyDescent="0.25">
      <c r="H871" t="s">
        <v>2255</v>
      </c>
      <c r="I871" t="s">
        <v>2256</v>
      </c>
      <c r="J871" t="s">
        <v>2256</v>
      </c>
      <c r="K871" t="s">
        <v>2309</v>
      </c>
    </row>
    <row r="872" spans="8:11" x14ac:dyDescent="0.25">
      <c r="H872" t="s">
        <v>2255</v>
      </c>
      <c r="I872" t="s">
        <v>2256</v>
      </c>
      <c r="J872" t="s">
        <v>2256</v>
      </c>
      <c r="K872" t="s">
        <v>2310</v>
      </c>
    </row>
    <row r="873" spans="8:11" x14ac:dyDescent="0.25">
      <c r="H873" t="s">
        <v>2255</v>
      </c>
      <c r="I873" t="s">
        <v>2256</v>
      </c>
      <c r="J873" t="s">
        <v>2256</v>
      </c>
      <c r="K873" t="s">
        <v>2311</v>
      </c>
    </row>
    <row r="874" spans="8:11" x14ac:dyDescent="0.25">
      <c r="H874" t="s">
        <v>2255</v>
      </c>
      <c r="I874" t="s">
        <v>2256</v>
      </c>
      <c r="J874" t="s">
        <v>2256</v>
      </c>
      <c r="K874" t="s">
        <v>2312</v>
      </c>
    </row>
    <row r="875" spans="8:11" x14ac:dyDescent="0.25">
      <c r="H875" t="s">
        <v>2255</v>
      </c>
      <c r="I875" t="s">
        <v>2256</v>
      </c>
      <c r="J875" t="s">
        <v>2256</v>
      </c>
      <c r="K875" t="s">
        <v>2313</v>
      </c>
    </row>
    <row r="876" spans="8:11" x14ac:dyDescent="0.25">
      <c r="H876" t="s">
        <v>2255</v>
      </c>
      <c r="I876" t="s">
        <v>2256</v>
      </c>
      <c r="J876" t="s">
        <v>2256</v>
      </c>
      <c r="K876" t="s">
        <v>2314</v>
      </c>
    </row>
    <row r="877" spans="8:11" x14ac:dyDescent="0.25">
      <c r="H877" t="s">
        <v>2255</v>
      </c>
      <c r="I877" t="s">
        <v>2256</v>
      </c>
      <c r="J877" t="s">
        <v>2256</v>
      </c>
      <c r="K877" t="s">
        <v>2315</v>
      </c>
    </row>
    <row r="878" spans="8:11" x14ac:dyDescent="0.25">
      <c r="H878" t="s">
        <v>2255</v>
      </c>
      <c r="I878" t="s">
        <v>2256</v>
      </c>
      <c r="J878" t="s">
        <v>2256</v>
      </c>
      <c r="K878" t="s">
        <v>2316</v>
      </c>
    </row>
    <row r="879" spans="8:11" x14ac:dyDescent="0.25">
      <c r="H879" t="s">
        <v>2255</v>
      </c>
      <c r="I879" t="s">
        <v>2256</v>
      </c>
      <c r="J879" t="s">
        <v>2256</v>
      </c>
      <c r="K879" t="s">
        <v>2317</v>
      </c>
    </row>
    <row r="880" spans="8:11" x14ac:dyDescent="0.25">
      <c r="H880" t="s">
        <v>2255</v>
      </c>
      <c r="I880" t="s">
        <v>2256</v>
      </c>
      <c r="J880" t="s">
        <v>2256</v>
      </c>
      <c r="K880" t="s">
        <v>2318</v>
      </c>
    </row>
    <row r="881" spans="8:11" x14ac:dyDescent="0.25">
      <c r="H881" t="s">
        <v>2255</v>
      </c>
      <c r="I881" t="s">
        <v>2256</v>
      </c>
      <c r="J881" t="s">
        <v>2256</v>
      </c>
      <c r="K881" t="s">
        <v>2319</v>
      </c>
    </row>
    <row r="882" spans="8:11" x14ac:dyDescent="0.25">
      <c r="H882" t="s">
        <v>2255</v>
      </c>
      <c r="I882" t="s">
        <v>2256</v>
      </c>
      <c r="J882" t="s">
        <v>2256</v>
      </c>
      <c r="K882" t="s">
        <v>2320</v>
      </c>
    </row>
    <row r="883" spans="8:11" x14ac:dyDescent="0.25">
      <c r="H883" t="s">
        <v>2255</v>
      </c>
      <c r="I883" t="s">
        <v>2256</v>
      </c>
      <c r="J883" t="s">
        <v>2256</v>
      </c>
      <c r="K883" t="s">
        <v>2321</v>
      </c>
    </row>
    <row r="884" spans="8:11" x14ac:dyDescent="0.25">
      <c r="H884" t="s">
        <v>2322</v>
      </c>
      <c r="I884" t="s">
        <v>1073</v>
      </c>
      <c r="J884" t="s">
        <v>2323</v>
      </c>
      <c r="K884" t="s">
        <v>2324</v>
      </c>
    </row>
    <row r="885" spans="8:11" x14ac:dyDescent="0.25">
      <c r="H885" t="s">
        <v>2322</v>
      </c>
      <c r="I885" t="s">
        <v>1073</v>
      </c>
      <c r="J885" t="s">
        <v>2325</v>
      </c>
      <c r="K885" t="s">
        <v>2326</v>
      </c>
    </row>
    <row r="886" spans="8:11" x14ac:dyDescent="0.25">
      <c r="H886" t="s">
        <v>2322</v>
      </c>
      <c r="I886" t="s">
        <v>1073</v>
      </c>
      <c r="J886" t="s">
        <v>2327</v>
      </c>
      <c r="K886" t="s">
        <v>2328</v>
      </c>
    </row>
    <row r="887" spans="8:11" x14ac:dyDescent="0.25">
      <c r="H887" t="s">
        <v>2322</v>
      </c>
      <c r="I887" t="s">
        <v>1073</v>
      </c>
      <c r="J887" t="s">
        <v>2329</v>
      </c>
      <c r="K887" t="s">
        <v>2330</v>
      </c>
    </row>
    <row r="888" spans="8:11" x14ac:dyDescent="0.25">
      <c r="H888" t="s">
        <v>2322</v>
      </c>
      <c r="I888" t="s">
        <v>1073</v>
      </c>
      <c r="J888" t="s">
        <v>2331</v>
      </c>
      <c r="K888" t="s">
        <v>2332</v>
      </c>
    </row>
    <row r="889" spans="8:11" x14ac:dyDescent="0.25">
      <c r="H889" t="s">
        <v>2322</v>
      </c>
      <c r="I889" t="s">
        <v>1073</v>
      </c>
      <c r="J889" t="s">
        <v>2333</v>
      </c>
      <c r="K889" t="s">
        <v>2334</v>
      </c>
    </row>
    <row r="890" spans="8:11" x14ac:dyDescent="0.25">
      <c r="H890" t="s">
        <v>2322</v>
      </c>
      <c r="I890" t="s">
        <v>1073</v>
      </c>
      <c r="J890" t="s">
        <v>2335</v>
      </c>
      <c r="K890" t="s">
        <v>2336</v>
      </c>
    </row>
    <row r="891" spans="8:11" x14ac:dyDescent="0.25">
      <c r="H891" t="s">
        <v>2322</v>
      </c>
      <c r="I891" t="s">
        <v>1073</v>
      </c>
      <c r="J891" t="s">
        <v>2337</v>
      </c>
      <c r="K891" t="s">
        <v>2338</v>
      </c>
    </row>
    <row r="892" spans="8:11" x14ac:dyDescent="0.25">
      <c r="H892" t="s">
        <v>2322</v>
      </c>
      <c r="I892" t="s">
        <v>1073</v>
      </c>
      <c r="J892" t="s">
        <v>2339</v>
      </c>
      <c r="K892" t="s">
        <v>2340</v>
      </c>
    </row>
    <row r="893" spans="8:11" x14ac:dyDescent="0.25">
      <c r="H893" t="s">
        <v>2322</v>
      </c>
      <c r="I893" t="s">
        <v>1073</v>
      </c>
      <c r="J893" t="s">
        <v>2341</v>
      </c>
      <c r="K893" t="s">
        <v>2342</v>
      </c>
    </row>
    <row r="894" spans="8:11" x14ac:dyDescent="0.25">
      <c r="H894" t="s">
        <v>2322</v>
      </c>
      <c r="I894" t="s">
        <v>1073</v>
      </c>
      <c r="J894" t="s">
        <v>2343</v>
      </c>
      <c r="K894" t="s">
        <v>2344</v>
      </c>
    </row>
    <row r="895" spans="8:11" x14ac:dyDescent="0.25">
      <c r="H895" t="s">
        <v>2322</v>
      </c>
      <c r="I895" t="s">
        <v>1073</v>
      </c>
      <c r="J895" t="s">
        <v>2345</v>
      </c>
      <c r="K895" t="s">
        <v>2346</v>
      </c>
    </row>
    <row r="896" spans="8:11" x14ac:dyDescent="0.25">
      <c r="H896" t="s">
        <v>2322</v>
      </c>
      <c r="I896" t="s">
        <v>1073</v>
      </c>
      <c r="J896" t="s">
        <v>2347</v>
      </c>
      <c r="K896" t="s">
        <v>2348</v>
      </c>
    </row>
    <row r="897" spans="8:11" x14ac:dyDescent="0.25">
      <c r="H897" t="s">
        <v>2322</v>
      </c>
      <c r="I897" t="s">
        <v>1073</v>
      </c>
      <c r="J897" t="s">
        <v>2349</v>
      </c>
      <c r="K897" t="s">
        <v>2350</v>
      </c>
    </row>
    <row r="898" spans="8:11" x14ac:dyDescent="0.25">
      <c r="H898" t="s">
        <v>2322</v>
      </c>
      <c r="I898" t="s">
        <v>1073</v>
      </c>
      <c r="J898" t="s">
        <v>2351</v>
      </c>
      <c r="K898" t="s">
        <v>2352</v>
      </c>
    </row>
    <row r="899" spans="8:11" x14ac:dyDescent="0.25">
      <c r="H899" t="s">
        <v>2322</v>
      </c>
      <c r="I899" t="s">
        <v>1073</v>
      </c>
      <c r="J899" t="s">
        <v>2353</v>
      </c>
      <c r="K899" t="s">
        <v>2354</v>
      </c>
    </row>
    <row r="900" spans="8:11" x14ac:dyDescent="0.25">
      <c r="H900" t="s">
        <v>2322</v>
      </c>
      <c r="I900" t="s">
        <v>1073</v>
      </c>
      <c r="J900" t="s">
        <v>2355</v>
      </c>
      <c r="K900" t="s">
        <v>2356</v>
      </c>
    </row>
    <row r="901" spans="8:11" x14ac:dyDescent="0.25">
      <c r="H901" t="s">
        <v>1961</v>
      </c>
      <c r="I901" t="s">
        <v>1962</v>
      </c>
      <c r="J901" t="s">
        <v>2357</v>
      </c>
      <c r="K901" t="s">
        <v>2358</v>
      </c>
    </row>
    <row r="902" spans="8:11" x14ac:dyDescent="0.25">
      <c r="H902" t="s">
        <v>2322</v>
      </c>
      <c r="I902" t="s">
        <v>1073</v>
      </c>
      <c r="J902" t="s">
        <v>2359</v>
      </c>
      <c r="K902" t="s">
        <v>2360</v>
      </c>
    </row>
    <row r="903" spans="8:11" x14ac:dyDescent="0.25">
      <c r="H903" t="s">
        <v>2322</v>
      </c>
      <c r="I903" t="s">
        <v>1073</v>
      </c>
      <c r="J903" t="s">
        <v>2361</v>
      </c>
      <c r="K903" t="s">
        <v>2362</v>
      </c>
    </row>
    <row r="904" spans="8:11" x14ac:dyDescent="0.25">
      <c r="H904" t="s">
        <v>2322</v>
      </c>
      <c r="I904" t="s">
        <v>1073</v>
      </c>
      <c r="J904" t="s">
        <v>2363</v>
      </c>
      <c r="K904" t="s">
        <v>2364</v>
      </c>
    </row>
    <row r="905" spans="8:11" x14ac:dyDescent="0.25">
      <c r="H905" t="s">
        <v>2322</v>
      </c>
      <c r="I905" t="s">
        <v>1073</v>
      </c>
      <c r="J905" t="s">
        <v>2365</v>
      </c>
      <c r="K905" t="s">
        <v>2366</v>
      </c>
    </row>
    <row r="906" spans="8:11" x14ac:dyDescent="0.25">
      <c r="H906" t="s">
        <v>2322</v>
      </c>
      <c r="I906" t="s">
        <v>1073</v>
      </c>
      <c r="J906" t="s">
        <v>2367</v>
      </c>
      <c r="K906" t="s">
        <v>2368</v>
      </c>
    </row>
    <row r="907" spans="8:11" x14ac:dyDescent="0.25">
      <c r="H907" t="s">
        <v>2322</v>
      </c>
      <c r="I907" t="s">
        <v>1073</v>
      </c>
      <c r="J907" t="s">
        <v>1584</v>
      </c>
      <c r="K907" t="s">
        <v>2369</v>
      </c>
    </row>
    <row r="908" spans="8:11" x14ac:dyDescent="0.25">
      <c r="H908" t="s">
        <v>2322</v>
      </c>
      <c r="I908" t="s">
        <v>1073</v>
      </c>
      <c r="J908" t="s">
        <v>2370</v>
      </c>
      <c r="K908" t="s">
        <v>2371</v>
      </c>
    </row>
    <row r="909" spans="8:11" x14ac:dyDescent="0.25">
      <c r="H909" t="s">
        <v>2322</v>
      </c>
      <c r="I909" t="s">
        <v>1073</v>
      </c>
      <c r="J909" t="s">
        <v>2327</v>
      </c>
      <c r="K909" t="s">
        <v>2372</v>
      </c>
    </row>
    <row r="910" spans="8:11" x14ac:dyDescent="0.25">
      <c r="H910" t="s">
        <v>2322</v>
      </c>
      <c r="I910" t="s">
        <v>1073</v>
      </c>
      <c r="J910" t="s">
        <v>2373</v>
      </c>
      <c r="K910" t="s">
        <v>2374</v>
      </c>
    </row>
    <row r="911" spans="8:11" x14ac:dyDescent="0.25">
      <c r="H911" t="s">
        <v>2322</v>
      </c>
      <c r="I911" t="s">
        <v>1073</v>
      </c>
      <c r="J911" t="s">
        <v>2375</v>
      </c>
      <c r="K911" t="s">
        <v>2376</v>
      </c>
    </row>
    <row r="912" spans="8:11" x14ac:dyDescent="0.25">
      <c r="H912" t="s">
        <v>2322</v>
      </c>
      <c r="I912" t="s">
        <v>1073</v>
      </c>
      <c r="J912" t="s">
        <v>2377</v>
      </c>
      <c r="K912" t="s">
        <v>2378</v>
      </c>
    </row>
    <row r="913" spans="8:11" x14ac:dyDescent="0.25">
      <c r="H913" t="s">
        <v>2322</v>
      </c>
      <c r="I913" t="s">
        <v>1073</v>
      </c>
      <c r="J913" t="s">
        <v>2379</v>
      </c>
      <c r="K913" t="s">
        <v>2380</v>
      </c>
    </row>
    <row r="914" spans="8:11" x14ac:dyDescent="0.25">
      <c r="H914" t="s">
        <v>2322</v>
      </c>
      <c r="I914" t="s">
        <v>1073</v>
      </c>
      <c r="J914" t="s">
        <v>2381</v>
      </c>
      <c r="K914" t="s">
        <v>2382</v>
      </c>
    </row>
    <row r="915" spans="8:11" x14ac:dyDescent="0.25">
      <c r="H915" t="s">
        <v>2322</v>
      </c>
      <c r="I915" t="s">
        <v>1073</v>
      </c>
      <c r="J915" t="s">
        <v>2383</v>
      </c>
      <c r="K915" t="s">
        <v>2384</v>
      </c>
    </row>
    <row r="916" spans="8:11" x14ac:dyDescent="0.25">
      <c r="H916" t="s">
        <v>2322</v>
      </c>
      <c r="I916" t="s">
        <v>1073</v>
      </c>
      <c r="J916" t="s">
        <v>2385</v>
      </c>
      <c r="K916" t="s">
        <v>2386</v>
      </c>
    </row>
    <row r="917" spans="8:11" x14ac:dyDescent="0.25">
      <c r="H917" t="s">
        <v>2322</v>
      </c>
      <c r="I917" t="s">
        <v>1073</v>
      </c>
      <c r="J917" t="s">
        <v>2387</v>
      </c>
      <c r="K917" t="s">
        <v>2388</v>
      </c>
    </row>
    <row r="918" spans="8:11" x14ac:dyDescent="0.25">
      <c r="H918" t="s">
        <v>2322</v>
      </c>
      <c r="I918" t="s">
        <v>1073</v>
      </c>
      <c r="J918" t="s">
        <v>2389</v>
      </c>
      <c r="K918" t="s">
        <v>2390</v>
      </c>
    </row>
    <row r="919" spans="8:11" x14ac:dyDescent="0.25">
      <c r="H919" t="s">
        <v>2322</v>
      </c>
      <c r="I919" t="s">
        <v>1073</v>
      </c>
      <c r="J919" t="s">
        <v>2391</v>
      </c>
      <c r="K919" t="s">
        <v>2392</v>
      </c>
    </row>
    <row r="920" spans="8:11" x14ac:dyDescent="0.25">
      <c r="H920" t="s">
        <v>2322</v>
      </c>
      <c r="I920" t="s">
        <v>1073</v>
      </c>
      <c r="J920" t="s">
        <v>2393</v>
      </c>
      <c r="K920" t="s">
        <v>2394</v>
      </c>
    </row>
    <row r="921" spans="8:11" x14ac:dyDescent="0.25">
      <c r="H921" s="80" t="s">
        <v>367</v>
      </c>
      <c r="I921" s="80" t="s">
        <v>368</v>
      </c>
      <c r="J921" t="s">
        <v>2395</v>
      </c>
      <c r="K921" t="s">
        <v>2396</v>
      </c>
    </row>
    <row r="922" spans="8:11" x14ac:dyDescent="0.25">
      <c r="H922" t="s">
        <v>2322</v>
      </c>
      <c r="I922" t="s">
        <v>1073</v>
      </c>
      <c r="J922" t="s">
        <v>2397</v>
      </c>
      <c r="K922" t="s">
        <v>2398</v>
      </c>
    </row>
    <row r="923" spans="8:11" x14ac:dyDescent="0.25">
      <c r="H923" t="s">
        <v>2322</v>
      </c>
      <c r="I923" t="s">
        <v>1073</v>
      </c>
      <c r="J923" t="s">
        <v>2397</v>
      </c>
      <c r="K923" t="s">
        <v>2399</v>
      </c>
    </row>
    <row r="924" spans="8:11" x14ac:dyDescent="0.25">
      <c r="H924" t="s">
        <v>2322</v>
      </c>
      <c r="I924" t="s">
        <v>1073</v>
      </c>
      <c r="J924" t="s">
        <v>2397</v>
      </c>
      <c r="K924" t="s">
        <v>2400</v>
      </c>
    </row>
    <row r="925" spans="8:11" x14ac:dyDescent="0.25">
      <c r="H925" t="s">
        <v>2322</v>
      </c>
      <c r="I925" t="s">
        <v>1073</v>
      </c>
      <c r="J925" t="s">
        <v>2401</v>
      </c>
      <c r="K925" t="s">
        <v>2402</v>
      </c>
    </row>
    <row r="926" spans="8:11" x14ac:dyDescent="0.25">
      <c r="H926" t="s">
        <v>2403</v>
      </c>
      <c r="I926" t="s">
        <v>2404</v>
      </c>
      <c r="J926" t="s">
        <v>2405</v>
      </c>
      <c r="K926" t="s">
        <v>2406</v>
      </c>
    </row>
    <row r="927" spans="8:11" x14ac:dyDescent="0.25">
      <c r="H927" t="s">
        <v>2403</v>
      </c>
      <c r="I927" t="s">
        <v>2404</v>
      </c>
      <c r="J927" t="s">
        <v>2407</v>
      </c>
      <c r="K927" t="s">
        <v>2408</v>
      </c>
    </row>
    <row r="928" spans="8:11" x14ac:dyDescent="0.25">
      <c r="H928" t="s">
        <v>2403</v>
      </c>
      <c r="I928" t="s">
        <v>2404</v>
      </c>
      <c r="J928" t="s">
        <v>2409</v>
      </c>
      <c r="K928" t="s">
        <v>2410</v>
      </c>
    </row>
    <row r="929" spans="8:11" x14ac:dyDescent="0.25">
      <c r="H929" t="s">
        <v>2403</v>
      </c>
      <c r="I929" t="s">
        <v>2404</v>
      </c>
      <c r="J929" t="s">
        <v>2411</v>
      </c>
      <c r="K929" t="s">
        <v>2412</v>
      </c>
    </row>
    <row r="930" spans="8:11" x14ac:dyDescent="0.25">
      <c r="H930" t="s">
        <v>2403</v>
      </c>
      <c r="I930" t="s">
        <v>2404</v>
      </c>
      <c r="J930" t="s">
        <v>2413</v>
      </c>
      <c r="K930" t="s">
        <v>2414</v>
      </c>
    </row>
    <row r="931" spans="8:11" x14ac:dyDescent="0.25">
      <c r="H931" t="s">
        <v>2403</v>
      </c>
      <c r="I931" t="s">
        <v>2404</v>
      </c>
      <c r="J931" t="s">
        <v>2415</v>
      </c>
      <c r="K931" t="s">
        <v>2416</v>
      </c>
    </row>
    <row r="932" spans="8:11" x14ac:dyDescent="0.25">
      <c r="H932" t="s">
        <v>2403</v>
      </c>
      <c r="I932" t="s">
        <v>2404</v>
      </c>
      <c r="J932" t="s">
        <v>2417</v>
      </c>
      <c r="K932" t="s">
        <v>2418</v>
      </c>
    </row>
    <row r="933" spans="8:11" x14ac:dyDescent="0.25">
      <c r="H933" t="s">
        <v>2403</v>
      </c>
      <c r="I933" t="s">
        <v>2404</v>
      </c>
      <c r="J933" t="s">
        <v>2419</v>
      </c>
      <c r="K933" t="s">
        <v>2420</v>
      </c>
    </row>
    <row r="934" spans="8:11" x14ac:dyDescent="0.25">
      <c r="H934" t="s">
        <v>2403</v>
      </c>
      <c r="I934" t="s">
        <v>2404</v>
      </c>
      <c r="J934" t="s">
        <v>2421</v>
      </c>
      <c r="K934" t="s">
        <v>2422</v>
      </c>
    </row>
    <row r="935" spans="8:11" x14ac:dyDescent="0.25">
      <c r="H935" t="s">
        <v>2403</v>
      </c>
      <c r="I935" t="s">
        <v>2404</v>
      </c>
      <c r="J935" t="s">
        <v>2423</v>
      </c>
      <c r="K935" t="s">
        <v>2424</v>
      </c>
    </row>
    <row r="936" spans="8:11" x14ac:dyDescent="0.25">
      <c r="H936" t="s">
        <v>2403</v>
      </c>
      <c r="I936" t="s">
        <v>2404</v>
      </c>
      <c r="J936" t="s">
        <v>2425</v>
      </c>
      <c r="K936" t="s">
        <v>2426</v>
      </c>
    </row>
    <row r="937" spans="8:11" x14ac:dyDescent="0.25">
      <c r="H937" t="s">
        <v>2403</v>
      </c>
      <c r="I937" t="s">
        <v>2404</v>
      </c>
      <c r="J937" t="s">
        <v>2427</v>
      </c>
      <c r="K937" t="s">
        <v>2428</v>
      </c>
    </row>
    <row r="938" spans="8:11" x14ac:dyDescent="0.25">
      <c r="H938" t="s">
        <v>2403</v>
      </c>
      <c r="I938" t="s">
        <v>2404</v>
      </c>
      <c r="J938" t="s">
        <v>2429</v>
      </c>
      <c r="K938" t="s">
        <v>2430</v>
      </c>
    </row>
    <row r="939" spans="8:11" x14ac:dyDescent="0.25">
      <c r="H939" t="s">
        <v>2403</v>
      </c>
      <c r="I939" t="s">
        <v>2404</v>
      </c>
      <c r="J939" t="s">
        <v>2431</v>
      </c>
      <c r="K939" t="s">
        <v>2432</v>
      </c>
    </row>
    <row r="940" spans="8:11" x14ac:dyDescent="0.25">
      <c r="H940" t="s">
        <v>2403</v>
      </c>
      <c r="I940" t="s">
        <v>2404</v>
      </c>
      <c r="J940" t="s">
        <v>2433</v>
      </c>
      <c r="K940" t="s">
        <v>2434</v>
      </c>
    </row>
    <row r="941" spans="8:11" x14ac:dyDescent="0.25">
      <c r="H941" t="s">
        <v>2403</v>
      </c>
      <c r="I941" t="s">
        <v>2404</v>
      </c>
      <c r="J941" t="s">
        <v>2435</v>
      </c>
      <c r="K941" t="s">
        <v>2436</v>
      </c>
    </row>
    <row r="942" spans="8:11" x14ac:dyDescent="0.25">
      <c r="H942" t="s">
        <v>2403</v>
      </c>
      <c r="I942" t="s">
        <v>2404</v>
      </c>
      <c r="J942" t="s">
        <v>2437</v>
      </c>
      <c r="K942" t="s">
        <v>2438</v>
      </c>
    </row>
    <row r="943" spans="8:11" x14ac:dyDescent="0.25">
      <c r="H943" t="s">
        <v>2403</v>
      </c>
      <c r="I943" t="s">
        <v>2404</v>
      </c>
      <c r="J943" t="s">
        <v>2427</v>
      </c>
      <c r="K943" t="s">
        <v>2439</v>
      </c>
    </row>
    <row r="944" spans="8:11" x14ac:dyDescent="0.25">
      <c r="H944" t="s">
        <v>2403</v>
      </c>
      <c r="I944" t="s">
        <v>2404</v>
      </c>
      <c r="J944" t="s">
        <v>2440</v>
      </c>
      <c r="K944" t="s">
        <v>2441</v>
      </c>
    </row>
    <row r="945" spans="8:11" x14ac:dyDescent="0.25">
      <c r="H945" t="s">
        <v>2403</v>
      </c>
      <c r="I945" t="s">
        <v>2404</v>
      </c>
      <c r="J945" t="s">
        <v>2442</v>
      </c>
      <c r="K945" t="s">
        <v>2443</v>
      </c>
    </row>
    <row r="946" spans="8:11" x14ac:dyDescent="0.25">
      <c r="H946" t="s">
        <v>2403</v>
      </c>
      <c r="I946" t="s">
        <v>2404</v>
      </c>
      <c r="J946" t="s">
        <v>2444</v>
      </c>
      <c r="K946" t="s">
        <v>2445</v>
      </c>
    </row>
    <row r="947" spans="8:11" x14ac:dyDescent="0.25">
      <c r="H947" t="s">
        <v>2403</v>
      </c>
      <c r="I947" t="s">
        <v>2404</v>
      </c>
      <c r="J947" t="s">
        <v>2446</v>
      </c>
      <c r="K947" t="s">
        <v>2447</v>
      </c>
    </row>
    <row r="948" spans="8:11" x14ac:dyDescent="0.25">
      <c r="H948" t="s">
        <v>2403</v>
      </c>
      <c r="I948" t="s">
        <v>2404</v>
      </c>
      <c r="J948" t="s">
        <v>2446</v>
      </c>
      <c r="K948" t="s">
        <v>2448</v>
      </c>
    </row>
    <row r="949" spans="8:11" x14ac:dyDescent="0.25">
      <c r="H949" t="s">
        <v>2403</v>
      </c>
      <c r="I949" t="s">
        <v>2404</v>
      </c>
      <c r="J949" t="s">
        <v>2446</v>
      </c>
      <c r="K949" t="s">
        <v>2449</v>
      </c>
    </row>
    <row r="950" spans="8:11" x14ac:dyDescent="0.25">
      <c r="H950" t="s">
        <v>2403</v>
      </c>
      <c r="I950" t="s">
        <v>2404</v>
      </c>
      <c r="J950" t="s">
        <v>2446</v>
      </c>
      <c r="K950" t="s">
        <v>2450</v>
      </c>
    </row>
    <row r="951" spans="8:11" x14ac:dyDescent="0.25">
      <c r="H951" t="s">
        <v>2403</v>
      </c>
      <c r="I951" t="s">
        <v>2404</v>
      </c>
      <c r="J951" t="s">
        <v>2446</v>
      </c>
      <c r="K951" t="s">
        <v>2451</v>
      </c>
    </row>
    <row r="952" spans="8:11" x14ac:dyDescent="0.25">
      <c r="H952" t="s">
        <v>2403</v>
      </c>
      <c r="I952" t="s">
        <v>2404</v>
      </c>
      <c r="J952" t="s">
        <v>2446</v>
      </c>
      <c r="K952" t="s">
        <v>2452</v>
      </c>
    </row>
    <row r="953" spans="8:11" x14ac:dyDescent="0.25">
      <c r="H953" t="s">
        <v>2403</v>
      </c>
      <c r="I953" t="s">
        <v>2404</v>
      </c>
      <c r="J953" t="s">
        <v>2446</v>
      </c>
      <c r="K953" t="s">
        <v>2453</v>
      </c>
    </row>
    <row r="954" spans="8:11" x14ac:dyDescent="0.25">
      <c r="H954" t="s">
        <v>2403</v>
      </c>
      <c r="I954" t="s">
        <v>2404</v>
      </c>
      <c r="J954" t="s">
        <v>2446</v>
      </c>
      <c r="K954" t="s">
        <v>2454</v>
      </c>
    </row>
    <row r="955" spans="8:11" x14ac:dyDescent="0.25">
      <c r="H955" t="s">
        <v>2403</v>
      </c>
      <c r="I955" t="s">
        <v>2404</v>
      </c>
      <c r="J955" t="s">
        <v>2455</v>
      </c>
      <c r="K955" t="s">
        <v>2456</v>
      </c>
    </row>
    <row r="956" spans="8:11" x14ac:dyDescent="0.25">
      <c r="H956" t="s">
        <v>2403</v>
      </c>
      <c r="I956" t="s">
        <v>2404</v>
      </c>
      <c r="J956" t="s">
        <v>2457</v>
      </c>
      <c r="K956" t="s">
        <v>2458</v>
      </c>
    </row>
    <row r="957" spans="8:11" x14ac:dyDescent="0.25">
      <c r="H957" t="s">
        <v>2403</v>
      </c>
      <c r="I957" t="s">
        <v>2404</v>
      </c>
      <c r="J957" t="s">
        <v>2459</v>
      </c>
      <c r="K957" t="s">
        <v>2460</v>
      </c>
    </row>
    <row r="958" spans="8:11" x14ac:dyDescent="0.25">
      <c r="H958" t="s">
        <v>2403</v>
      </c>
      <c r="I958" t="s">
        <v>2404</v>
      </c>
      <c r="J958" t="s">
        <v>2461</v>
      </c>
      <c r="K958" t="s">
        <v>2462</v>
      </c>
    </row>
    <row r="959" spans="8:11" x14ac:dyDescent="0.25">
      <c r="H959" t="s">
        <v>2403</v>
      </c>
      <c r="I959" t="s">
        <v>2404</v>
      </c>
      <c r="J959" t="s">
        <v>2463</v>
      </c>
      <c r="K959" t="s">
        <v>2464</v>
      </c>
    </row>
    <row r="960" spans="8:11" x14ac:dyDescent="0.25">
      <c r="H960" t="s">
        <v>2403</v>
      </c>
      <c r="I960" t="s">
        <v>2404</v>
      </c>
      <c r="J960" t="s">
        <v>2465</v>
      </c>
      <c r="K960" t="s">
        <v>2466</v>
      </c>
    </row>
    <row r="961" spans="8:11" x14ac:dyDescent="0.25">
      <c r="H961" t="s">
        <v>2403</v>
      </c>
      <c r="I961" t="s">
        <v>2404</v>
      </c>
      <c r="J961" t="s">
        <v>2467</v>
      </c>
      <c r="K961" t="s">
        <v>2468</v>
      </c>
    </row>
    <row r="962" spans="8:11" x14ac:dyDescent="0.25">
      <c r="H962" t="s">
        <v>2403</v>
      </c>
      <c r="I962" t="s">
        <v>2404</v>
      </c>
      <c r="J962" t="s">
        <v>2469</v>
      </c>
      <c r="K962" t="s">
        <v>2470</v>
      </c>
    </row>
    <row r="963" spans="8:11" x14ac:dyDescent="0.25">
      <c r="H963" t="s">
        <v>2471</v>
      </c>
      <c r="I963" t="s">
        <v>2472</v>
      </c>
      <c r="J963" t="s">
        <v>2473</v>
      </c>
      <c r="K963" t="s">
        <v>2474</v>
      </c>
    </row>
    <row r="964" spans="8:11" x14ac:dyDescent="0.25">
      <c r="H964" t="s">
        <v>2471</v>
      </c>
      <c r="I964" t="s">
        <v>2472</v>
      </c>
      <c r="J964" t="s">
        <v>2475</v>
      </c>
      <c r="K964" t="s">
        <v>2476</v>
      </c>
    </row>
    <row r="965" spans="8:11" x14ac:dyDescent="0.25">
      <c r="H965" t="s">
        <v>2471</v>
      </c>
      <c r="I965" t="s">
        <v>2472</v>
      </c>
      <c r="J965" t="s">
        <v>2477</v>
      </c>
      <c r="K965" t="s">
        <v>2478</v>
      </c>
    </row>
    <row r="966" spans="8:11" x14ac:dyDescent="0.25">
      <c r="H966" t="s">
        <v>2471</v>
      </c>
      <c r="I966" t="s">
        <v>2472</v>
      </c>
      <c r="J966" t="s">
        <v>2479</v>
      </c>
      <c r="K966" t="s">
        <v>2480</v>
      </c>
    </row>
    <row r="967" spans="8:11" x14ac:dyDescent="0.25">
      <c r="H967" t="s">
        <v>2471</v>
      </c>
      <c r="I967" t="s">
        <v>2472</v>
      </c>
      <c r="J967" t="s">
        <v>2481</v>
      </c>
      <c r="K967" t="s">
        <v>2482</v>
      </c>
    </row>
    <row r="968" spans="8:11" x14ac:dyDescent="0.25">
      <c r="H968" t="s">
        <v>2471</v>
      </c>
      <c r="I968" t="s">
        <v>2472</v>
      </c>
      <c r="J968" t="s">
        <v>2483</v>
      </c>
      <c r="K968" t="s">
        <v>2484</v>
      </c>
    </row>
    <row r="969" spans="8:11" x14ac:dyDescent="0.25">
      <c r="H969" t="s">
        <v>2471</v>
      </c>
      <c r="I969" t="s">
        <v>2472</v>
      </c>
      <c r="J969" t="s">
        <v>2485</v>
      </c>
      <c r="K969" t="s">
        <v>2486</v>
      </c>
    </row>
    <row r="970" spans="8:11" x14ac:dyDescent="0.25">
      <c r="H970" t="s">
        <v>2471</v>
      </c>
      <c r="I970" t="s">
        <v>2472</v>
      </c>
      <c r="J970" t="s">
        <v>2487</v>
      </c>
      <c r="K970" t="s">
        <v>2488</v>
      </c>
    </row>
    <row r="971" spans="8:11" x14ac:dyDescent="0.25">
      <c r="H971" t="s">
        <v>2471</v>
      </c>
      <c r="I971" t="s">
        <v>2472</v>
      </c>
      <c r="J971" t="s">
        <v>2489</v>
      </c>
      <c r="K971" t="s">
        <v>2490</v>
      </c>
    </row>
    <row r="972" spans="8:11" x14ac:dyDescent="0.25">
      <c r="H972" t="s">
        <v>2471</v>
      </c>
      <c r="I972" t="s">
        <v>2472</v>
      </c>
      <c r="J972" t="s">
        <v>2491</v>
      </c>
      <c r="K972" t="s">
        <v>2492</v>
      </c>
    </row>
    <row r="973" spans="8:11" x14ac:dyDescent="0.25">
      <c r="H973" t="s">
        <v>2471</v>
      </c>
      <c r="I973" t="s">
        <v>2472</v>
      </c>
      <c r="J973" t="s">
        <v>2493</v>
      </c>
      <c r="K973" t="s">
        <v>2494</v>
      </c>
    </row>
    <row r="974" spans="8:11" x14ac:dyDescent="0.25">
      <c r="H974" t="s">
        <v>2471</v>
      </c>
      <c r="I974" t="s">
        <v>2472</v>
      </c>
      <c r="J974" t="s">
        <v>2495</v>
      </c>
      <c r="K974" t="s">
        <v>2496</v>
      </c>
    </row>
    <row r="975" spans="8:11" x14ac:dyDescent="0.25">
      <c r="H975" t="s">
        <v>2471</v>
      </c>
      <c r="I975" t="s">
        <v>2472</v>
      </c>
      <c r="J975" t="s">
        <v>2481</v>
      </c>
      <c r="K975" t="s">
        <v>2497</v>
      </c>
    </row>
    <row r="976" spans="8:11" x14ac:dyDescent="0.25">
      <c r="H976" t="s">
        <v>2471</v>
      </c>
      <c r="I976" t="s">
        <v>2472</v>
      </c>
      <c r="J976" t="s">
        <v>2498</v>
      </c>
      <c r="K976" t="s">
        <v>2499</v>
      </c>
    </row>
    <row r="977" spans="8:11" x14ac:dyDescent="0.25">
      <c r="H977" t="s">
        <v>2471</v>
      </c>
      <c r="I977" t="s">
        <v>2472</v>
      </c>
      <c r="J977" t="s">
        <v>2500</v>
      </c>
      <c r="K977" t="s">
        <v>2501</v>
      </c>
    </row>
    <row r="978" spans="8:11" x14ac:dyDescent="0.25">
      <c r="H978" t="s">
        <v>2471</v>
      </c>
      <c r="I978" t="s">
        <v>2472</v>
      </c>
      <c r="J978" t="s">
        <v>2502</v>
      </c>
      <c r="K978" t="s">
        <v>2503</v>
      </c>
    </row>
    <row r="979" spans="8:11" x14ac:dyDescent="0.25">
      <c r="H979" t="s">
        <v>2471</v>
      </c>
      <c r="I979" t="s">
        <v>2472</v>
      </c>
      <c r="J979" t="s">
        <v>2504</v>
      </c>
      <c r="K979" t="s">
        <v>2505</v>
      </c>
    </row>
    <row r="980" spans="8:11" x14ac:dyDescent="0.25">
      <c r="H980" t="s">
        <v>2471</v>
      </c>
      <c r="I980" t="s">
        <v>2472</v>
      </c>
      <c r="J980" t="s">
        <v>2506</v>
      </c>
      <c r="K980" t="s">
        <v>2507</v>
      </c>
    </row>
    <row r="981" spans="8:11" x14ac:dyDescent="0.25">
      <c r="H981" t="s">
        <v>2471</v>
      </c>
      <c r="I981" t="s">
        <v>2472</v>
      </c>
      <c r="J981" t="s">
        <v>2508</v>
      </c>
      <c r="K981" t="s">
        <v>2509</v>
      </c>
    </row>
    <row r="982" spans="8:11" x14ac:dyDescent="0.25">
      <c r="H982" t="s">
        <v>2471</v>
      </c>
      <c r="I982" t="s">
        <v>2472</v>
      </c>
      <c r="J982" t="s">
        <v>2510</v>
      </c>
      <c r="K982" t="s">
        <v>2511</v>
      </c>
    </row>
    <row r="983" spans="8:11" x14ac:dyDescent="0.25">
      <c r="H983" t="s">
        <v>2471</v>
      </c>
      <c r="I983" t="s">
        <v>2472</v>
      </c>
      <c r="J983" t="s">
        <v>2512</v>
      </c>
      <c r="K983" t="s">
        <v>2513</v>
      </c>
    </row>
    <row r="984" spans="8:11" x14ac:dyDescent="0.25">
      <c r="H984" t="s">
        <v>2471</v>
      </c>
      <c r="I984" t="s">
        <v>2472</v>
      </c>
      <c r="J984" t="s">
        <v>2514</v>
      </c>
      <c r="K984" t="s">
        <v>2515</v>
      </c>
    </row>
    <row r="985" spans="8:11" x14ac:dyDescent="0.25">
      <c r="H985" t="s">
        <v>2471</v>
      </c>
      <c r="I985" t="s">
        <v>2472</v>
      </c>
      <c r="J985" t="s">
        <v>2516</v>
      </c>
      <c r="K985" t="s">
        <v>2517</v>
      </c>
    </row>
    <row r="986" spans="8:11" x14ac:dyDescent="0.25">
      <c r="H986" t="s">
        <v>2471</v>
      </c>
      <c r="I986" t="s">
        <v>2472</v>
      </c>
      <c r="J986" t="s">
        <v>2518</v>
      </c>
      <c r="K986" t="s">
        <v>2519</v>
      </c>
    </row>
    <row r="987" spans="8:11" x14ac:dyDescent="0.25">
      <c r="H987" t="s">
        <v>2105</v>
      </c>
      <c r="I987" t="s">
        <v>2106</v>
      </c>
      <c r="J987" t="s">
        <v>2520</v>
      </c>
      <c r="K987" t="s">
        <v>2521</v>
      </c>
    </row>
    <row r="988" spans="8:11" x14ac:dyDescent="0.25">
      <c r="H988" t="s">
        <v>2105</v>
      </c>
      <c r="I988" t="s">
        <v>2106</v>
      </c>
      <c r="J988" t="s">
        <v>2522</v>
      </c>
      <c r="K988" t="s">
        <v>2523</v>
      </c>
    </row>
    <row r="989" spans="8:11" x14ac:dyDescent="0.25">
      <c r="H989" t="s">
        <v>2105</v>
      </c>
      <c r="I989" t="s">
        <v>2106</v>
      </c>
      <c r="J989" t="s">
        <v>2524</v>
      </c>
      <c r="K989" t="s">
        <v>2525</v>
      </c>
    </row>
    <row r="990" spans="8:11" x14ac:dyDescent="0.25">
      <c r="H990" t="s">
        <v>2105</v>
      </c>
      <c r="I990" t="s">
        <v>2106</v>
      </c>
      <c r="J990" t="s">
        <v>2526</v>
      </c>
      <c r="K990" t="s">
        <v>2527</v>
      </c>
    </row>
    <row r="991" spans="8:11" x14ac:dyDescent="0.25">
      <c r="H991" t="s">
        <v>2105</v>
      </c>
      <c r="I991" t="s">
        <v>2106</v>
      </c>
      <c r="J991" t="s">
        <v>2528</v>
      </c>
      <c r="K991" t="s">
        <v>2529</v>
      </c>
    </row>
    <row r="992" spans="8:11" x14ac:dyDescent="0.25">
      <c r="H992" t="s">
        <v>2105</v>
      </c>
      <c r="I992" t="s">
        <v>2106</v>
      </c>
      <c r="J992" t="s">
        <v>2530</v>
      </c>
      <c r="K992" t="s">
        <v>2531</v>
      </c>
    </row>
    <row r="993" spans="8:11" x14ac:dyDescent="0.25">
      <c r="H993" t="s">
        <v>2105</v>
      </c>
      <c r="I993" t="s">
        <v>2106</v>
      </c>
      <c r="J993" t="s">
        <v>2532</v>
      </c>
      <c r="K993" t="s">
        <v>2533</v>
      </c>
    </row>
    <row r="994" spans="8:11" x14ac:dyDescent="0.25">
      <c r="H994" t="s">
        <v>2105</v>
      </c>
      <c r="I994" t="s">
        <v>2106</v>
      </c>
      <c r="J994" t="s">
        <v>2534</v>
      </c>
      <c r="K994" t="s">
        <v>2535</v>
      </c>
    </row>
    <row r="995" spans="8:11" x14ac:dyDescent="0.25">
      <c r="H995" t="s">
        <v>2105</v>
      </c>
      <c r="I995" t="s">
        <v>2106</v>
      </c>
      <c r="J995" t="s">
        <v>2536</v>
      </c>
      <c r="K995" t="s">
        <v>2537</v>
      </c>
    </row>
    <row r="996" spans="8:11" x14ac:dyDescent="0.25">
      <c r="H996" t="s">
        <v>2105</v>
      </c>
      <c r="I996" t="s">
        <v>2106</v>
      </c>
      <c r="J996" t="s">
        <v>2538</v>
      </c>
      <c r="K996" t="s">
        <v>2539</v>
      </c>
    </row>
    <row r="997" spans="8:11" x14ac:dyDescent="0.25">
      <c r="H997" t="s">
        <v>2105</v>
      </c>
      <c r="I997" t="s">
        <v>2106</v>
      </c>
      <c r="J997" t="s">
        <v>2540</v>
      </c>
      <c r="K997" t="s">
        <v>2541</v>
      </c>
    </row>
    <row r="998" spans="8:11" x14ac:dyDescent="0.25">
      <c r="H998" t="s">
        <v>2105</v>
      </c>
      <c r="I998" t="s">
        <v>2106</v>
      </c>
      <c r="J998" t="s">
        <v>2542</v>
      </c>
      <c r="K998" t="s">
        <v>2543</v>
      </c>
    </row>
    <row r="999" spans="8:11" x14ac:dyDescent="0.25">
      <c r="H999" t="s">
        <v>2105</v>
      </c>
      <c r="I999" t="s">
        <v>2106</v>
      </c>
      <c r="J999" t="s">
        <v>2544</v>
      </c>
      <c r="K999" t="s">
        <v>2545</v>
      </c>
    </row>
    <row r="1000" spans="8:11" x14ac:dyDescent="0.25">
      <c r="H1000" t="s">
        <v>2105</v>
      </c>
      <c r="I1000" t="s">
        <v>2106</v>
      </c>
      <c r="J1000" t="s">
        <v>2546</v>
      </c>
      <c r="K1000" t="s">
        <v>2547</v>
      </c>
    </row>
    <row r="1001" spans="8:11" x14ac:dyDescent="0.25">
      <c r="H1001" t="s">
        <v>2105</v>
      </c>
      <c r="I1001" t="s">
        <v>2106</v>
      </c>
      <c r="J1001" t="s">
        <v>2548</v>
      </c>
      <c r="K1001" t="s">
        <v>2549</v>
      </c>
    </row>
    <row r="1002" spans="8:11" x14ac:dyDescent="0.25">
      <c r="H1002" t="s">
        <v>2105</v>
      </c>
      <c r="I1002" t="s">
        <v>2106</v>
      </c>
      <c r="J1002" t="s">
        <v>2550</v>
      </c>
      <c r="K1002" t="s">
        <v>2551</v>
      </c>
    </row>
    <row r="1003" spans="8:11" x14ac:dyDescent="0.25">
      <c r="H1003" t="s">
        <v>2105</v>
      </c>
      <c r="I1003" t="s">
        <v>2106</v>
      </c>
      <c r="J1003" t="s">
        <v>2552</v>
      </c>
      <c r="K1003" t="s">
        <v>2553</v>
      </c>
    </row>
    <row r="1004" spans="8:11" x14ac:dyDescent="0.25">
      <c r="H1004" t="s">
        <v>2105</v>
      </c>
      <c r="I1004" t="s">
        <v>2106</v>
      </c>
      <c r="J1004" t="s">
        <v>2554</v>
      </c>
      <c r="K1004" t="s">
        <v>2555</v>
      </c>
    </row>
    <row r="1005" spans="8:11" x14ac:dyDescent="0.25">
      <c r="H1005" t="s">
        <v>2105</v>
      </c>
      <c r="I1005" t="s">
        <v>2106</v>
      </c>
      <c r="J1005" t="s">
        <v>2556</v>
      </c>
      <c r="K1005" t="s">
        <v>2557</v>
      </c>
    </row>
    <row r="1006" spans="8:11" x14ac:dyDescent="0.25">
      <c r="H1006" t="s">
        <v>2105</v>
      </c>
      <c r="I1006" t="s">
        <v>2106</v>
      </c>
      <c r="J1006" t="s">
        <v>2558</v>
      </c>
      <c r="K1006" t="s">
        <v>2559</v>
      </c>
    </row>
    <row r="1007" spans="8:11" x14ac:dyDescent="0.25">
      <c r="H1007" t="s">
        <v>2105</v>
      </c>
      <c r="I1007" t="s">
        <v>2106</v>
      </c>
      <c r="J1007" t="s">
        <v>2560</v>
      </c>
      <c r="K1007" t="s">
        <v>2561</v>
      </c>
    </row>
    <row r="1008" spans="8:11" x14ac:dyDescent="0.25">
      <c r="H1008" t="s">
        <v>2105</v>
      </c>
      <c r="I1008" t="s">
        <v>2106</v>
      </c>
      <c r="J1008" t="s">
        <v>2562</v>
      </c>
      <c r="K1008" t="s">
        <v>2563</v>
      </c>
    </row>
    <row r="1009" spans="8:11" x14ac:dyDescent="0.25">
      <c r="H1009" t="s">
        <v>2105</v>
      </c>
      <c r="I1009" t="s">
        <v>2106</v>
      </c>
      <c r="J1009" t="s">
        <v>2564</v>
      </c>
      <c r="K1009" t="s">
        <v>2565</v>
      </c>
    </row>
    <row r="1010" spans="8:11" x14ac:dyDescent="0.25">
      <c r="H1010" t="s">
        <v>2105</v>
      </c>
      <c r="I1010" t="s">
        <v>2106</v>
      </c>
      <c r="J1010" t="s">
        <v>2566</v>
      </c>
      <c r="K1010" t="s">
        <v>2567</v>
      </c>
    </row>
    <row r="1011" spans="8:11" x14ac:dyDescent="0.25">
      <c r="H1011" t="s">
        <v>2105</v>
      </c>
      <c r="I1011" t="s">
        <v>2106</v>
      </c>
      <c r="J1011" t="s">
        <v>2568</v>
      </c>
      <c r="K1011" t="s">
        <v>2569</v>
      </c>
    </row>
    <row r="1012" spans="8:11" x14ac:dyDescent="0.25">
      <c r="H1012" t="s">
        <v>2105</v>
      </c>
      <c r="I1012" t="s">
        <v>2106</v>
      </c>
      <c r="J1012" t="s">
        <v>2570</v>
      </c>
      <c r="K1012" t="s">
        <v>2571</v>
      </c>
    </row>
    <row r="1013" spans="8:11" x14ac:dyDescent="0.25">
      <c r="H1013" t="s">
        <v>2105</v>
      </c>
      <c r="I1013" t="s">
        <v>2106</v>
      </c>
      <c r="J1013" t="s">
        <v>2572</v>
      </c>
      <c r="K1013" t="s">
        <v>2573</v>
      </c>
    </row>
    <row r="1014" spans="8:11" x14ac:dyDescent="0.25">
      <c r="H1014" t="s">
        <v>2105</v>
      </c>
      <c r="I1014" t="s">
        <v>2106</v>
      </c>
      <c r="J1014" t="s">
        <v>2574</v>
      </c>
      <c r="K1014" t="s">
        <v>2575</v>
      </c>
    </row>
    <row r="1015" spans="8:11" x14ac:dyDescent="0.25">
      <c r="H1015" t="s">
        <v>2105</v>
      </c>
      <c r="I1015" t="s">
        <v>2106</v>
      </c>
      <c r="J1015" t="s">
        <v>2576</v>
      </c>
      <c r="K1015" t="s">
        <v>2577</v>
      </c>
    </row>
    <row r="1016" spans="8:11" x14ac:dyDescent="0.25">
      <c r="H1016" t="s">
        <v>2105</v>
      </c>
      <c r="I1016" t="s">
        <v>2106</v>
      </c>
      <c r="J1016" t="s">
        <v>2578</v>
      </c>
      <c r="K1016" t="s">
        <v>2579</v>
      </c>
    </row>
    <row r="1017" spans="8:11" x14ac:dyDescent="0.25">
      <c r="H1017" t="s">
        <v>2105</v>
      </c>
      <c r="I1017" t="s">
        <v>2106</v>
      </c>
      <c r="J1017" t="s">
        <v>2580</v>
      </c>
      <c r="K1017" t="s">
        <v>2581</v>
      </c>
    </row>
    <row r="1018" spans="8:11" x14ac:dyDescent="0.25">
      <c r="H1018" t="s">
        <v>2105</v>
      </c>
      <c r="I1018" t="s">
        <v>2106</v>
      </c>
      <c r="J1018" t="s">
        <v>2582</v>
      </c>
      <c r="K1018" t="s">
        <v>2583</v>
      </c>
    </row>
    <row r="1019" spans="8:11" x14ac:dyDescent="0.25">
      <c r="H1019" t="s">
        <v>2105</v>
      </c>
      <c r="I1019" t="s">
        <v>2106</v>
      </c>
      <c r="J1019" t="s">
        <v>2584</v>
      </c>
      <c r="K1019" t="s">
        <v>2585</v>
      </c>
    </row>
    <row r="1020" spans="8:11" x14ac:dyDescent="0.25">
      <c r="H1020" t="s">
        <v>2105</v>
      </c>
      <c r="I1020" t="s">
        <v>2106</v>
      </c>
      <c r="J1020" t="s">
        <v>2586</v>
      </c>
      <c r="K1020" t="s">
        <v>2587</v>
      </c>
    </row>
    <row r="1021" spans="8:11" x14ac:dyDescent="0.25">
      <c r="H1021" t="s">
        <v>2105</v>
      </c>
      <c r="I1021" t="s">
        <v>2106</v>
      </c>
      <c r="J1021" t="s">
        <v>2588</v>
      </c>
      <c r="K1021" t="s">
        <v>2589</v>
      </c>
    </row>
    <row r="1022" spans="8:11" x14ac:dyDescent="0.25">
      <c r="H1022" t="s">
        <v>2105</v>
      </c>
      <c r="I1022" t="s">
        <v>2106</v>
      </c>
      <c r="J1022" t="s">
        <v>2590</v>
      </c>
      <c r="K1022" t="s">
        <v>2591</v>
      </c>
    </row>
    <row r="1023" spans="8:11" x14ac:dyDescent="0.25">
      <c r="H1023" t="s">
        <v>2105</v>
      </c>
      <c r="I1023" t="s">
        <v>2106</v>
      </c>
      <c r="J1023" t="s">
        <v>2592</v>
      </c>
      <c r="K1023" t="s">
        <v>2593</v>
      </c>
    </row>
    <row r="1024" spans="8:11" x14ac:dyDescent="0.25">
      <c r="H1024" t="s">
        <v>2105</v>
      </c>
      <c r="I1024" t="s">
        <v>2106</v>
      </c>
      <c r="J1024" t="s">
        <v>2594</v>
      </c>
      <c r="K1024" t="s">
        <v>2595</v>
      </c>
    </row>
    <row r="1025" spans="8:11" x14ac:dyDescent="0.25">
      <c r="H1025" t="s">
        <v>2105</v>
      </c>
      <c r="I1025" t="s">
        <v>2106</v>
      </c>
      <c r="J1025" t="s">
        <v>2596</v>
      </c>
      <c r="K1025" t="s">
        <v>2597</v>
      </c>
    </row>
    <row r="1026" spans="8:11" x14ac:dyDescent="0.25">
      <c r="H1026" t="s">
        <v>2105</v>
      </c>
      <c r="I1026" t="s">
        <v>2106</v>
      </c>
      <c r="J1026" t="s">
        <v>2598</v>
      </c>
      <c r="K1026" t="s">
        <v>2599</v>
      </c>
    </row>
    <row r="1027" spans="8:11" x14ac:dyDescent="0.25">
      <c r="H1027" t="s">
        <v>2105</v>
      </c>
      <c r="I1027" t="s">
        <v>2106</v>
      </c>
      <c r="J1027" t="s">
        <v>2600</v>
      </c>
      <c r="K1027" t="s">
        <v>2601</v>
      </c>
    </row>
    <row r="1028" spans="8:11" x14ac:dyDescent="0.25">
      <c r="H1028" t="s">
        <v>2105</v>
      </c>
      <c r="I1028" t="s">
        <v>2106</v>
      </c>
      <c r="J1028" t="s">
        <v>2602</v>
      </c>
      <c r="K1028" t="s">
        <v>2603</v>
      </c>
    </row>
    <row r="1029" spans="8:11" x14ac:dyDescent="0.25">
      <c r="H1029" t="s">
        <v>2105</v>
      </c>
      <c r="I1029" t="s">
        <v>2106</v>
      </c>
      <c r="J1029" t="s">
        <v>2604</v>
      </c>
      <c r="K1029" t="s">
        <v>2605</v>
      </c>
    </row>
    <row r="1030" spans="8:11" x14ac:dyDescent="0.25">
      <c r="H1030" t="s">
        <v>2105</v>
      </c>
      <c r="I1030" t="s">
        <v>2106</v>
      </c>
      <c r="J1030" t="s">
        <v>2606</v>
      </c>
      <c r="K1030" t="s">
        <v>2607</v>
      </c>
    </row>
    <row r="1031" spans="8:11" x14ac:dyDescent="0.25">
      <c r="H1031" t="s">
        <v>2105</v>
      </c>
      <c r="I1031" t="s">
        <v>2106</v>
      </c>
      <c r="J1031" t="s">
        <v>2608</v>
      </c>
      <c r="K1031" t="s">
        <v>2609</v>
      </c>
    </row>
    <row r="1032" spans="8:11" x14ac:dyDescent="0.25">
      <c r="H1032" t="s">
        <v>2105</v>
      </c>
      <c r="I1032" t="s">
        <v>2106</v>
      </c>
      <c r="J1032" t="s">
        <v>2610</v>
      </c>
      <c r="K1032" t="s">
        <v>2611</v>
      </c>
    </row>
    <row r="1033" spans="8:11" x14ac:dyDescent="0.25">
      <c r="H1033" t="s">
        <v>2105</v>
      </c>
      <c r="I1033" t="s">
        <v>2106</v>
      </c>
      <c r="J1033" t="s">
        <v>2612</v>
      </c>
      <c r="K1033" t="s">
        <v>2613</v>
      </c>
    </row>
    <row r="1034" spans="8:11" x14ac:dyDescent="0.25">
      <c r="H1034" t="s">
        <v>2105</v>
      </c>
      <c r="I1034" t="s">
        <v>2106</v>
      </c>
      <c r="J1034" t="s">
        <v>2614</v>
      </c>
      <c r="K1034" t="s">
        <v>2615</v>
      </c>
    </row>
    <row r="1035" spans="8:11" x14ac:dyDescent="0.25">
      <c r="H1035" t="s">
        <v>2105</v>
      </c>
      <c r="I1035" t="s">
        <v>2106</v>
      </c>
      <c r="J1035" t="s">
        <v>2616</v>
      </c>
      <c r="K1035" t="s">
        <v>2617</v>
      </c>
    </row>
    <row r="1036" spans="8:11" x14ac:dyDescent="0.25">
      <c r="H1036" t="s">
        <v>2105</v>
      </c>
      <c r="I1036" t="s">
        <v>2106</v>
      </c>
      <c r="J1036" t="s">
        <v>2618</v>
      </c>
      <c r="K1036" t="s">
        <v>2619</v>
      </c>
    </row>
    <row r="1037" spans="8:11" x14ac:dyDescent="0.25">
      <c r="H1037" t="s">
        <v>2105</v>
      </c>
      <c r="I1037" t="s">
        <v>2106</v>
      </c>
      <c r="J1037" t="s">
        <v>2620</v>
      </c>
      <c r="K1037" t="s">
        <v>2621</v>
      </c>
    </row>
    <row r="1038" spans="8:11" x14ac:dyDescent="0.25">
      <c r="H1038" t="s">
        <v>2105</v>
      </c>
      <c r="I1038" t="s">
        <v>2106</v>
      </c>
      <c r="J1038" t="s">
        <v>2622</v>
      </c>
      <c r="K1038" t="s">
        <v>2623</v>
      </c>
    </row>
    <row r="1039" spans="8:11" x14ac:dyDescent="0.25">
      <c r="H1039" t="s">
        <v>2105</v>
      </c>
      <c r="I1039" t="s">
        <v>2106</v>
      </c>
      <c r="J1039" t="s">
        <v>2624</v>
      </c>
      <c r="K1039" t="s">
        <v>2625</v>
      </c>
    </row>
    <row r="1040" spans="8:11" x14ac:dyDescent="0.25">
      <c r="H1040" t="s">
        <v>2105</v>
      </c>
      <c r="I1040" t="s">
        <v>2106</v>
      </c>
      <c r="J1040" t="s">
        <v>2626</v>
      </c>
      <c r="K1040" t="s">
        <v>2627</v>
      </c>
    </row>
    <row r="1041" spans="8:11" x14ac:dyDescent="0.25">
      <c r="H1041" t="s">
        <v>2105</v>
      </c>
      <c r="I1041" t="s">
        <v>2106</v>
      </c>
      <c r="J1041" t="s">
        <v>2628</v>
      </c>
      <c r="K1041" t="s">
        <v>2629</v>
      </c>
    </row>
    <row r="1042" spans="8:11" x14ac:dyDescent="0.25">
      <c r="H1042" t="s">
        <v>2105</v>
      </c>
      <c r="I1042" t="s">
        <v>2106</v>
      </c>
      <c r="J1042" t="s">
        <v>2630</v>
      </c>
      <c r="K1042" t="s">
        <v>2631</v>
      </c>
    </row>
    <row r="1043" spans="8:11" x14ac:dyDescent="0.25">
      <c r="H1043" t="s">
        <v>2632</v>
      </c>
      <c r="I1043" t="s">
        <v>2633</v>
      </c>
      <c r="J1043" t="s">
        <v>2634</v>
      </c>
      <c r="K1043" t="s">
        <v>2635</v>
      </c>
    </row>
    <row r="1044" spans="8:11" x14ac:dyDescent="0.25">
      <c r="H1044" t="s">
        <v>2632</v>
      </c>
      <c r="I1044" t="s">
        <v>2633</v>
      </c>
      <c r="J1044" t="s">
        <v>2636</v>
      </c>
      <c r="K1044" t="s">
        <v>2637</v>
      </c>
    </row>
    <row r="1045" spans="8:11" x14ac:dyDescent="0.25">
      <c r="H1045" t="s">
        <v>2632</v>
      </c>
      <c r="I1045" t="s">
        <v>2633</v>
      </c>
      <c r="J1045" t="s">
        <v>2638</v>
      </c>
      <c r="K1045" t="s">
        <v>2639</v>
      </c>
    </row>
    <row r="1046" spans="8:11" x14ac:dyDescent="0.25">
      <c r="H1046" t="s">
        <v>2632</v>
      </c>
      <c r="I1046" t="s">
        <v>2633</v>
      </c>
      <c r="J1046" t="s">
        <v>2640</v>
      </c>
      <c r="K1046" t="s">
        <v>2641</v>
      </c>
    </row>
    <row r="1047" spans="8:11" x14ac:dyDescent="0.25">
      <c r="H1047" t="s">
        <v>2632</v>
      </c>
      <c r="I1047" t="s">
        <v>2633</v>
      </c>
      <c r="J1047" t="s">
        <v>2642</v>
      </c>
      <c r="K1047" t="s">
        <v>2643</v>
      </c>
    </row>
    <row r="1048" spans="8:11" x14ac:dyDescent="0.25">
      <c r="H1048" t="s">
        <v>2632</v>
      </c>
      <c r="I1048" t="s">
        <v>2633</v>
      </c>
      <c r="J1048" t="s">
        <v>2644</v>
      </c>
      <c r="K1048" t="s">
        <v>2645</v>
      </c>
    </row>
    <row r="1049" spans="8:11" x14ac:dyDescent="0.25">
      <c r="H1049" t="s">
        <v>2632</v>
      </c>
      <c r="I1049" t="s">
        <v>2633</v>
      </c>
      <c r="J1049" t="s">
        <v>2646</v>
      </c>
      <c r="K1049" t="s">
        <v>2647</v>
      </c>
    </row>
    <row r="1050" spans="8:11" x14ac:dyDescent="0.25">
      <c r="H1050" t="s">
        <v>2632</v>
      </c>
      <c r="I1050" t="s">
        <v>2633</v>
      </c>
      <c r="J1050" t="s">
        <v>2648</v>
      </c>
      <c r="K1050" t="s">
        <v>2649</v>
      </c>
    </row>
    <row r="1051" spans="8:11" x14ac:dyDescent="0.25">
      <c r="H1051" t="s">
        <v>2632</v>
      </c>
      <c r="I1051" t="s">
        <v>2633</v>
      </c>
      <c r="J1051" t="s">
        <v>2650</v>
      </c>
      <c r="K1051" t="s">
        <v>2651</v>
      </c>
    </row>
    <row r="1052" spans="8:11" x14ac:dyDescent="0.25">
      <c r="H1052" t="s">
        <v>2632</v>
      </c>
      <c r="I1052" t="s">
        <v>2633</v>
      </c>
      <c r="J1052" t="s">
        <v>2634</v>
      </c>
      <c r="K1052" t="s">
        <v>2652</v>
      </c>
    </row>
    <row r="1053" spans="8:11" x14ac:dyDescent="0.25">
      <c r="H1053" t="s">
        <v>2632</v>
      </c>
      <c r="I1053" t="s">
        <v>2633</v>
      </c>
      <c r="J1053" t="s">
        <v>2653</v>
      </c>
      <c r="K1053" t="s">
        <v>2654</v>
      </c>
    </row>
    <row r="1054" spans="8:11" x14ac:dyDescent="0.25">
      <c r="H1054" t="s">
        <v>2632</v>
      </c>
      <c r="I1054" t="s">
        <v>2633</v>
      </c>
      <c r="J1054" t="s">
        <v>2655</v>
      </c>
      <c r="K1054" t="s">
        <v>2656</v>
      </c>
    </row>
    <row r="1055" spans="8:11" x14ac:dyDescent="0.25">
      <c r="H1055" t="s">
        <v>2632</v>
      </c>
      <c r="I1055" t="s">
        <v>2633</v>
      </c>
      <c r="J1055" t="s">
        <v>2657</v>
      </c>
      <c r="K1055" t="s">
        <v>2658</v>
      </c>
    </row>
    <row r="1056" spans="8:11" x14ac:dyDescent="0.25">
      <c r="H1056" t="s">
        <v>2632</v>
      </c>
      <c r="I1056" t="s">
        <v>2633</v>
      </c>
      <c r="J1056" t="s">
        <v>2659</v>
      </c>
      <c r="K1056" t="s">
        <v>2660</v>
      </c>
    </row>
    <row r="1057" spans="8:11" x14ac:dyDescent="0.25">
      <c r="H1057" t="s">
        <v>2632</v>
      </c>
      <c r="I1057" t="s">
        <v>2633</v>
      </c>
      <c r="J1057" t="s">
        <v>2661</v>
      </c>
      <c r="K1057" t="s">
        <v>2662</v>
      </c>
    </row>
    <row r="1058" spans="8:11" x14ac:dyDescent="0.25">
      <c r="H1058" t="s">
        <v>2632</v>
      </c>
      <c r="I1058" t="s">
        <v>2633</v>
      </c>
      <c r="J1058" t="s">
        <v>2663</v>
      </c>
      <c r="K1058" t="s">
        <v>2664</v>
      </c>
    </row>
    <row r="1059" spans="8:11" x14ac:dyDescent="0.25">
      <c r="H1059" t="s">
        <v>2632</v>
      </c>
      <c r="I1059" t="s">
        <v>2633</v>
      </c>
      <c r="J1059" t="s">
        <v>2665</v>
      </c>
      <c r="K1059" t="s">
        <v>2666</v>
      </c>
    </row>
    <row r="1060" spans="8:11" x14ac:dyDescent="0.25">
      <c r="H1060" t="s">
        <v>2632</v>
      </c>
      <c r="I1060" t="s">
        <v>2633</v>
      </c>
      <c r="J1060" t="s">
        <v>2667</v>
      </c>
      <c r="K1060" t="s">
        <v>2668</v>
      </c>
    </row>
    <row r="1061" spans="8:11" x14ac:dyDescent="0.25">
      <c r="H1061" t="s">
        <v>2632</v>
      </c>
      <c r="I1061" t="s">
        <v>2633</v>
      </c>
      <c r="J1061" t="s">
        <v>2669</v>
      </c>
      <c r="K1061" t="s">
        <v>2670</v>
      </c>
    </row>
    <row r="1062" spans="8:11" x14ac:dyDescent="0.25">
      <c r="H1062" t="s">
        <v>2632</v>
      </c>
      <c r="I1062" t="s">
        <v>2633</v>
      </c>
      <c r="J1062" t="s">
        <v>2671</v>
      </c>
      <c r="K1062" t="s">
        <v>2672</v>
      </c>
    </row>
    <row r="1063" spans="8:11" x14ac:dyDescent="0.25">
      <c r="H1063" t="s">
        <v>2632</v>
      </c>
      <c r="I1063" t="s">
        <v>2633</v>
      </c>
      <c r="J1063" t="s">
        <v>2673</v>
      </c>
      <c r="K1063" t="s">
        <v>2674</v>
      </c>
    </row>
    <row r="1064" spans="8:11" x14ac:dyDescent="0.25">
      <c r="H1064" t="s">
        <v>2632</v>
      </c>
      <c r="I1064" t="s">
        <v>2633</v>
      </c>
      <c r="J1064" t="s">
        <v>2675</v>
      </c>
      <c r="K1064" t="s">
        <v>2676</v>
      </c>
    </row>
    <row r="1065" spans="8:11" x14ac:dyDescent="0.25">
      <c r="H1065" t="s">
        <v>2632</v>
      </c>
      <c r="I1065" t="s">
        <v>2633</v>
      </c>
      <c r="J1065" t="s">
        <v>2677</v>
      </c>
      <c r="K1065" t="s">
        <v>2678</v>
      </c>
    </row>
    <row r="1066" spans="8:11" x14ac:dyDescent="0.25">
      <c r="H1066" t="s">
        <v>2632</v>
      </c>
      <c r="I1066" t="s">
        <v>2633</v>
      </c>
      <c r="J1066" t="s">
        <v>2679</v>
      </c>
      <c r="K1066" t="s">
        <v>2680</v>
      </c>
    </row>
    <row r="1067" spans="8:11" x14ac:dyDescent="0.25">
      <c r="H1067" t="s">
        <v>2632</v>
      </c>
      <c r="I1067" t="s">
        <v>2633</v>
      </c>
      <c r="J1067" t="s">
        <v>2681</v>
      </c>
      <c r="K1067" t="s">
        <v>2682</v>
      </c>
    </row>
    <row r="1068" spans="8:11" x14ac:dyDescent="0.25">
      <c r="H1068" t="s">
        <v>2632</v>
      </c>
      <c r="I1068" t="s">
        <v>2633</v>
      </c>
      <c r="J1068" t="s">
        <v>2683</v>
      </c>
      <c r="K1068" t="s">
        <v>2684</v>
      </c>
    </row>
    <row r="1069" spans="8:11" x14ac:dyDescent="0.25">
      <c r="H1069" t="s">
        <v>2632</v>
      </c>
      <c r="I1069" t="s">
        <v>2633</v>
      </c>
      <c r="J1069" t="s">
        <v>2685</v>
      </c>
      <c r="K1069" t="s">
        <v>2686</v>
      </c>
    </row>
    <row r="1070" spans="8:11" x14ac:dyDescent="0.25">
      <c r="H1070" t="s">
        <v>2632</v>
      </c>
      <c r="I1070" t="s">
        <v>2633</v>
      </c>
      <c r="J1070" t="s">
        <v>2687</v>
      </c>
      <c r="K1070" t="s">
        <v>2688</v>
      </c>
    </row>
    <row r="1071" spans="8:11" x14ac:dyDescent="0.25">
      <c r="H1071" t="s">
        <v>2632</v>
      </c>
      <c r="I1071" t="s">
        <v>2633</v>
      </c>
      <c r="J1071" t="s">
        <v>2689</v>
      </c>
      <c r="K1071" t="s">
        <v>2690</v>
      </c>
    </row>
    <row r="1072" spans="8:11" x14ac:dyDescent="0.25">
      <c r="H1072" t="s">
        <v>2632</v>
      </c>
      <c r="I1072" t="s">
        <v>2633</v>
      </c>
      <c r="J1072" t="s">
        <v>2691</v>
      </c>
      <c r="K1072" t="s">
        <v>2692</v>
      </c>
    </row>
    <row r="1073" spans="8:11" x14ac:dyDescent="0.25">
      <c r="H1073" t="s">
        <v>2632</v>
      </c>
      <c r="I1073" t="s">
        <v>2633</v>
      </c>
      <c r="J1073" t="s">
        <v>2693</v>
      </c>
      <c r="K1073" t="s">
        <v>2694</v>
      </c>
    </row>
    <row r="1074" spans="8:11" x14ac:dyDescent="0.25">
      <c r="H1074" t="s">
        <v>2632</v>
      </c>
      <c r="I1074" t="s">
        <v>2633</v>
      </c>
      <c r="J1074" t="s">
        <v>2693</v>
      </c>
      <c r="K1074" t="s">
        <v>2695</v>
      </c>
    </row>
    <row r="1075" spans="8:11" x14ac:dyDescent="0.25">
      <c r="H1075" t="s">
        <v>2632</v>
      </c>
      <c r="I1075" t="s">
        <v>2633</v>
      </c>
      <c r="J1075" t="s">
        <v>2693</v>
      </c>
      <c r="K1075" t="s">
        <v>2696</v>
      </c>
    </row>
    <row r="1076" spans="8:11" x14ac:dyDescent="0.25">
      <c r="H1076" t="s">
        <v>2697</v>
      </c>
      <c r="I1076" t="s">
        <v>2698</v>
      </c>
      <c r="J1076" t="s">
        <v>2699</v>
      </c>
      <c r="K1076" t="s">
        <v>2700</v>
      </c>
    </row>
    <row r="1077" spans="8:11" x14ac:dyDescent="0.25">
      <c r="H1077" t="s">
        <v>2697</v>
      </c>
      <c r="I1077" t="s">
        <v>2698</v>
      </c>
      <c r="J1077" t="s">
        <v>2701</v>
      </c>
      <c r="K1077" t="s">
        <v>2702</v>
      </c>
    </row>
    <row r="1078" spans="8:11" x14ac:dyDescent="0.25">
      <c r="H1078" t="s">
        <v>2697</v>
      </c>
      <c r="I1078" t="s">
        <v>2698</v>
      </c>
      <c r="J1078" t="s">
        <v>2703</v>
      </c>
      <c r="K1078" t="s">
        <v>2704</v>
      </c>
    </row>
    <row r="1079" spans="8:11" x14ac:dyDescent="0.25">
      <c r="H1079" t="s">
        <v>2697</v>
      </c>
      <c r="I1079" t="s">
        <v>2698</v>
      </c>
      <c r="J1079" t="s">
        <v>2705</v>
      </c>
      <c r="K1079" t="s">
        <v>2706</v>
      </c>
    </row>
    <row r="1080" spans="8:11" x14ac:dyDescent="0.25">
      <c r="H1080" t="s">
        <v>2697</v>
      </c>
      <c r="I1080" t="s">
        <v>2698</v>
      </c>
      <c r="J1080" t="s">
        <v>2707</v>
      </c>
      <c r="K1080" t="s">
        <v>2708</v>
      </c>
    </row>
    <row r="1081" spans="8:11" x14ac:dyDescent="0.25">
      <c r="H1081" t="s">
        <v>2697</v>
      </c>
      <c r="I1081" t="s">
        <v>2698</v>
      </c>
      <c r="J1081" t="s">
        <v>2709</v>
      </c>
      <c r="K1081" t="s">
        <v>2710</v>
      </c>
    </row>
    <row r="1082" spans="8:11" x14ac:dyDescent="0.25">
      <c r="H1082" t="s">
        <v>2697</v>
      </c>
      <c r="I1082" t="s">
        <v>2698</v>
      </c>
      <c r="J1082" t="s">
        <v>2711</v>
      </c>
      <c r="K1082" t="s">
        <v>2712</v>
      </c>
    </row>
    <row r="1083" spans="8:11" x14ac:dyDescent="0.25">
      <c r="H1083" t="s">
        <v>2697</v>
      </c>
      <c r="I1083" t="s">
        <v>2698</v>
      </c>
      <c r="J1083" t="s">
        <v>2713</v>
      </c>
      <c r="K1083" t="s">
        <v>2714</v>
      </c>
    </row>
    <row r="1084" spans="8:11" x14ac:dyDescent="0.25">
      <c r="H1084" t="s">
        <v>2697</v>
      </c>
      <c r="I1084" t="s">
        <v>2698</v>
      </c>
      <c r="J1084" t="s">
        <v>2715</v>
      </c>
      <c r="K1084" t="s">
        <v>2716</v>
      </c>
    </row>
    <row r="1085" spans="8:11" x14ac:dyDescent="0.25">
      <c r="H1085" t="s">
        <v>2697</v>
      </c>
      <c r="I1085" t="s">
        <v>2698</v>
      </c>
      <c r="J1085" t="s">
        <v>2717</v>
      </c>
      <c r="K1085" t="s">
        <v>2718</v>
      </c>
    </row>
    <row r="1086" spans="8:11" x14ac:dyDescent="0.25">
      <c r="H1086" t="s">
        <v>2697</v>
      </c>
      <c r="I1086" t="s">
        <v>2698</v>
      </c>
      <c r="J1086" t="s">
        <v>2717</v>
      </c>
      <c r="K1086" t="s">
        <v>2719</v>
      </c>
    </row>
    <row r="1087" spans="8:11" x14ac:dyDescent="0.25">
      <c r="H1087" t="s">
        <v>2697</v>
      </c>
      <c r="I1087" t="s">
        <v>2698</v>
      </c>
      <c r="J1087" t="s">
        <v>2717</v>
      </c>
      <c r="K1087" t="s">
        <v>2720</v>
      </c>
    </row>
    <row r="1088" spans="8:11" x14ac:dyDescent="0.25">
      <c r="H1088" t="s">
        <v>2697</v>
      </c>
      <c r="I1088" t="s">
        <v>2698</v>
      </c>
      <c r="J1088" t="s">
        <v>2717</v>
      </c>
      <c r="K1088" t="s">
        <v>2721</v>
      </c>
    </row>
    <row r="1089" spans="8:11" x14ac:dyDescent="0.25">
      <c r="H1089" t="s">
        <v>2697</v>
      </c>
      <c r="I1089" t="s">
        <v>2698</v>
      </c>
      <c r="J1089" t="s">
        <v>2717</v>
      </c>
      <c r="K1089" t="s">
        <v>2722</v>
      </c>
    </row>
    <row r="1090" spans="8:11" x14ac:dyDescent="0.25">
      <c r="H1090" t="s">
        <v>2723</v>
      </c>
      <c r="I1090" t="s">
        <v>2724</v>
      </c>
      <c r="J1090" t="s">
        <v>2725</v>
      </c>
      <c r="K1090" t="s">
        <v>2726</v>
      </c>
    </row>
    <row r="1091" spans="8:11" x14ac:dyDescent="0.25">
      <c r="H1091" t="s">
        <v>2723</v>
      </c>
      <c r="I1091" t="s">
        <v>2724</v>
      </c>
      <c r="J1091" t="s">
        <v>2727</v>
      </c>
      <c r="K1091" t="s">
        <v>2728</v>
      </c>
    </row>
    <row r="1092" spans="8:11" x14ac:dyDescent="0.25">
      <c r="H1092" t="s">
        <v>2723</v>
      </c>
      <c r="I1092" t="s">
        <v>2724</v>
      </c>
      <c r="J1092" t="s">
        <v>2729</v>
      </c>
      <c r="K1092" t="s">
        <v>2730</v>
      </c>
    </row>
    <row r="1093" spans="8:11" x14ac:dyDescent="0.25">
      <c r="H1093" t="s">
        <v>2723</v>
      </c>
      <c r="I1093" t="s">
        <v>2724</v>
      </c>
      <c r="J1093" t="s">
        <v>2731</v>
      </c>
      <c r="K1093" t="s">
        <v>2732</v>
      </c>
    </row>
    <row r="1094" spans="8:11" x14ac:dyDescent="0.25">
      <c r="H1094" t="s">
        <v>2723</v>
      </c>
      <c r="I1094" t="s">
        <v>2724</v>
      </c>
      <c r="J1094" t="s">
        <v>2733</v>
      </c>
      <c r="K1094" t="s">
        <v>2734</v>
      </c>
    </row>
    <row r="1095" spans="8:11" x14ac:dyDescent="0.25">
      <c r="H1095" t="s">
        <v>2723</v>
      </c>
      <c r="I1095" t="s">
        <v>2724</v>
      </c>
      <c r="J1095" t="s">
        <v>2735</v>
      </c>
      <c r="K1095" t="s">
        <v>2736</v>
      </c>
    </row>
    <row r="1096" spans="8:11" x14ac:dyDescent="0.25">
      <c r="H1096" t="s">
        <v>2723</v>
      </c>
      <c r="I1096" t="s">
        <v>2724</v>
      </c>
      <c r="J1096" t="s">
        <v>2737</v>
      </c>
      <c r="K1096" t="s">
        <v>2738</v>
      </c>
    </row>
    <row r="1097" spans="8:11" x14ac:dyDescent="0.25">
      <c r="H1097" t="s">
        <v>2723</v>
      </c>
      <c r="I1097" t="s">
        <v>2724</v>
      </c>
      <c r="J1097" t="s">
        <v>2739</v>
      </c>
      <c r="K1097" t="s">
        <v>2740</v>
      </c>
    </row>
    <row r="1098" spans="8:11" x14ac:dyDescent="0.25">
      <c r="H1098" t="s">
        <v>2723</v>
      </c>
      <c r="I1098" t="s">
        <v>2724</v>
      </c>
      <c r="J1098" t="s">
        <v>2741</v>
      </c>
      <c r="K1098" t="s">
        <v>2742</v>
      </c>
    </row>
    <row r="1099" spans="8:11" x14ac:dyDescent="0.25">
      <c r="H1099" t="s">
        <v>2723</v>
      </c>
      <c r="I1099" t="s">
        <v>2724</v>
      </c>
      <c r="J1099" t="s">
        <v>2743</v>
      </c>
      <c r="K1099" t="s">
        <v>2744</v>
      </c>
    </row>
    <row r="1100" spans="8:11" x14ac:dyDescent="0.25">
      <c r="H1100" t="s">
        <v>2723</v>
      </c>
      <c r="I1100" t="s">
        <v>2724</v>
      </c>
      <c r="J1100" t="s">
        <v>2739</v>
      </c>
      <c r="K1100" t="s">
        <v>2745</v>
      </c>
    </row>
    <row r="1101" spans="8:11" x14ac:dyDescent="0.25">
      <c r="H1101" t="s">
        <v>2723</v>
      </c>
      <c r="I1101" t="s">
        <v>2724</v>
      </c>
      <c r="J1101" t="s">
        <v>2746</v>
      </c>
      <c r="K1101" t="s">
        <v>2747</v>
      </c>
    </row>
    <row r="1102" spans="8:11" x14ac:dyDescent="0.25">
      <c r="H1102" t="s">
        <v>2723</v>
      </c>
      <c r="I1102" t="s">
        <v>2724</v>
      </c>
      <c r="J1102" t="s">
        <v>2748</v>
      </c>
      <c r="K1102" t="s">
        <v>2749</v>
      </c>
    </row>
    <row r="1103" spans="8:11" x14ac:dyDescent="0.25">
      <c r="H1103" t="s">
        <v>2723</v>
      </c>
      <c r="I1103" t="s">
        <v>2724</v>
      </c>
      <c r="J1103" t="s">
        <v>2750</v>
      </c>
      <c r="K1103" t="s">
        <v>2751</v>
      </c>
    </row>
    <row r="1104" spans="8:11" x14ac:dyDescent="0.25">
      <c r="H1104" t="s">
        <v>2723</v>
      </c>
      <c r="I1104" t="s">
        <v>2724</v>
      </c>
      <c r="J1104" t="s">
        <v>2752</v>
      </c>
      <c r="K1104" t="s">
        <v>2753</v>
      </c>
    </row>
    <row r="1105" spans="8:11" x14ac:dyDescent="0.25">
      <c r="H1105" t="s">
        <v>2723</v>
      </c>
      <c r="I1105" t="s">
        <v>2724</v>
      </c>
      <c r="J1105" t="s">
        <v>2754</v>
      </c>
      <c r="K1105" t="s">
        <v>2755</v>
      </c>
    </row>
    <row r="1106" spans="8:11" x14ac:dyDescent="0.25">
      <c r="H1106" t="s">
        <v>2723</v>
      </c>
      <c r="I1106" t="s">
        <v>2724</v>
      </c>
      <c r="J1106" t="s">
        <v>2756</v>
      </c>
      <c r="K1106" t="s">
        <v>2757</v>
      </c>
    </row>
    <row r="1107" spans="8:11" x14ac:dyDescent="0.25">
      <c r="H1107" t="s">
        <v>2723</v>
      </c>
      <c r="I1107" t="s">
        <v>2724</v>
      </c>
      <c r="J1107" t="s">
        <v>2758</v>
      </c>
      <c r="K1107" t="s">
        <v>2759</v>
      </c>
    </row>
    <row r="1108" spans="8:11" x14ac:dyDescent="0.25">
      <c r="H1108" t="s">
        <v>2723</v>
      </c>
      <c r="I1108" t="s">
        <v>2724</v>
      </c>
      <c r="J1108" t="s">
        <v>2760</v>
      </c>
      <c r="K1108" t="s">
        <v>2761</v>
      </c>
    </row>
    <row r="1109" spans="8:11" x14ac:dyDescent="0.25">
      <c r="H1109" t="s">
        <v>2723</v>
      </c>
      <c r="I1109" t="s">
        <v>2724</v>
      </c>
      <c r="J1109" t="s">
        <v>2762</v>
      </c>
      <c r="K1109" t="s">
        <v>2763</v>
      </c>
    </row>
    <row r="1110" spans="8:11" x14ac:dyDescent="0.25">
      <c r="H1110" t="s">
        <v>2723</v>
      </c>
      <c r="I1110" t="s">
        <v>2724</v>
      </c>
      <c r="J1110" t="s">
        <v>2764</v>
      </c>
      <c r="K1110" t="s">
        <v>2765</v>
      </c>
    </row>
    <row r="1111" spans="8:11" x14ac:dyDescent="0.25">
      <c r="H1111" t="s">
        <v>2723</v>
      </c>
      <c r="I1111" t="s">
        <v>2724</v>
      </c>
      <c r="J1111" t="s">
        <v>2766</v>
      </c>
      <c r="K1111" t="s">
        <v>2767</v>
      </c>
    </row>
    <row r="1112" spans="8:11" x14ac:dyDescent="0.25">
      <c r="H1112" t="s">
        <v>2723</v>
      </c>
      <c r="I1112" t="s">
        <v>2724</v>
      </c>
      <c r="J1112" t="s">
        <v>2752</v>
      </c>
      <c r="K1112" t="s">
        <v>2768</v>
      </c>
    </row>
    <row r="1113" spans="8:11" x14ac:dyDescent="0.25">
      <c r="H1113" t="s">
        <v>2723</v>
      </c>
      <c r="I1113" t="s">
        <v>2724</v>
      </c>
      <c r="J1113" t="s">
        <v>2769</v>
      </c>
      <c r="K1113" t="s">
        <v>2770</v>
      </c>
    </row>
    <row r="1114" spans="8:11" x14ac:dyDescent="0.25">
      <c r="H1114" t="s">
        <v>2723</v>
      </c>
      <c r="I1114" t="s">
        <v>2724</v>
      </c>
      <c r="J1114" t="s">
        <v>2769</v>
      </c>
      <c r="K1114" t="s">
        <v>2771</v>
      </c>
    </row>
    <row r="1115" spans="8:11" x14ac:dyDescent="0.25">
      <c r="H1115" t="s">
        <v>2723</v>
      </c>
      <c r="I1115" t="s">
        <v>2724</v>
      </c>
      <c r="J1115" t="s">
        <v>2752</v>
      </c>
      <c r="K1115" t="s">
        <v>2772</v>
      </c>
    </row>
    <row r="1116" spans="8:11" x14ac:dyDescent="0.25">
      <c r="H1116" t="s">
        <v>2723</v>
      </c>
      <c r="I1116" t="s">
        <v>2724</v>
      </c>
      <c r="J1116" t="s">
        <v>2752</v>
      </c>
      <c r="K1116" t="s">
        <v>2773</v>
      </c>
    </row>
    <row r="1117" spans="8:11" x14ac:dyDescent="0.25">
      <c r="H1117" t="s">
        <v>2723</v>
      </c>
      <c r="I1117" t="s">
        <v>2724</v>
      </c>
      <c r="J1117" t="s">
        <v>2752</v>
      </c>
      <c r="K1117" t="s">
        <v>2774</v>
      </c>
    </row>
    <row r="1118" spans="8:11" x14ac:dyDescent="0.25">
      <c r="H1118" t="s">
        <v>2723</v>
      </c>
      <c r="I1118" t="s">
        <v>2724</v>
      </c>
      <c r="J1118" t="s">
        <v>2769</v>
      </c>
      <c r="K1118" t="s">
        <v>2775</v>
      </c>
    </row>
    <row r="1119" spans="8:11" x14ac:dyDescent="0.25">
      <c r="H1119" t="s">
        <v>2723</v>
      </c>
      <c r="I1119" t="s">
        <v>2724</v>
      </c>
      <c r="J1119" t="s">
        <v>2752</v>
      </c>
      <c r="K1119" t="s">
        <v>2776</v>
      </c>
    </row>
    <row r="1120" spans="8:11" x14ac:dyDescent="0.25">
      <c r="H1120" t="s">
        <v>2723</v>
      </c>
      <c r="I1120" t="s">
        <v>2724</v>
      </c>
      <c r="J1120" t="s">
        <v>2777</v>
      </c>
      <c r="K1120" t="s">
        <v>2778</v>
      </c>
    </row>
    <row r="1121" spans="8:11" x14ac:dyDescent="0.25">
      <c r="H1121" t="s">
        <v>2723</v>
      </c>
      <c r="I1121" t="s">
        <v>2724</v>
      </c>
      <c r="J1121" t="s">
        <v>2779</v>
      </c>
      <c r="K1121" t="s">
        <v>2780</v>
      </c>
    </row>
    <row r="1122" spans="8:11" x14ac:dyDescent="0.25">
      <c r="H1122" t="s">
        <v>2723</v>
      </c>
      <c r="I1122" t="s">
        <v>2724</v>
      </c>
      <c r="J1122" t="s">
        <v>2781</v>
      </c>
      <c r="K1122" t="s">
        <v>2782</v>
      </c>
    </row>
    <row r="1123" spans="8:11" x14ac:dyDescent="0.25">
      <c r="H1123" t="s">
        <v>2723</v>
      </c>
      <c r="I1123" t="s">
        <v>2724</v>
      </c>
      <c r="J1123" t="s">
        <v>2783</v>
      </c>
      <c r="K1123" t="s">
        <v>2784</v>
      </c>
    </row>
    <row r="1124" spans="8:11" x14ac:dyDescent="0.25">
      <c r="H1124" t="s">
        <v>2723</v>
      </c>
      <c r="I1124" t="s">
        <v>2724</v>
      </c>
      <c r="J1124" t="s">
        <v>2756</v>
      </c>
      <c r="K1124" t="s">
        <v>2785</v>
      </c>
    </row>
    <row r="1125" spans="8:11" x14ac:dyDescent="0.25">
      <c r="H1125" t="s">
        <v>2723</v>
      </c>
      <c r="I1125" t="s">
        <v>2724</v>
      </c>
      <c r="J1125" t="s">
        <v>2009</v>
      </c>
      <c r="K1125" t="s">
        <v>2786</v>
      </c>
    </row>
    <row r="1126" spans="8:11" x14ac:dyDescent="0.25">
      <c r="H1126" t="s">
        <v>2723</v>
      </c>
      <c r="I1126" t="s">
        <v>2724</v>
      </c>
      <c r="J1126" t="s">
        <v>2013</v>
      </c>
      <c r="K1126" t="s">
        <v>2787</v>
      </c>
    </row>
    <row r="1127" spans="8:11" x14ac:dyDescent="0.25">
      <c r="H1127" t="s">
        <v>2723</v>
      </c>
      <c r="I1127" t="s">
        <v>2724</v>
      </c>
      <c r="J1127" t="s">
        <v>2788</v>
      </c>
      <c r="K1127" t="s">
        <v>2789</v>
      </c>
    </row>
    <row r="1128" spans="8:11" x14ac:dyDescent="0.25">
      <c r="H1128" t="s">
        <v>2790</v>
      </c>
      <c r="I1128" t="s">
        <v>2791</v>
      </c>
      <c r="J1128" t="s">
        <v>2792</v>
      </c>
      <c r="K1128" t="s">
        <v>2793</v>
      </c>
    </row>
    <row r="1129" spans="8:11" x14ac:dyDescent="0.25">
      <c r="H1129" t="s">
        <v>2790</v>
      </c>
      <c r="I1129" t="s">
        <v>2791</v>
      </c>
      <c r="J1129" t="s">
        <v>2794</v>
      </c>
      <c r="K1129" t="s">
        <v>2795</v>
      </c>
    </row>
    <row r="1130" spans="8:11" x14ac:dyDescent="0.25">
      <c r="H1130" t="s">
        <v>2790</v>
      </c>
      <c r="I1130" t="s">
        <v>2791</v>
      </c>
      <c r="J1130" t="s">
        <v>2796</v>
      </c>
      <c r="K1130" t="s">
        <v>2797</v>
      </c>
    </row>
    <row r="1131" spans="8:11" x14ac:dyDescent="0.25">
      <c r="H1131" t="s">
        <v>2790</v>
      </c>
      <c r="I1131" t="s">
        <v>2791</v>
      </c>
      <c r="J1131" t="s">
        <v>2798</v>
      </c>
      <c r="K1131" t="s">
        <v>2799</v>
      </c>
    </row>
    <row r="1132" spans="8:11" x14ac:dyDescent="0.25">
      <c r="H1132" t="s">
        <v>2790</v>
      </c>
      <c r="I1132" t="s">
        <v>2791</v>
      </c>
      <c r="J1132" t="s">
        <v>2800</v>
      </c>
      <c r="K1132" t="s">
        <v>2801</v>
      </c>
    </row>
    <row r="1133" spans="8:11" x14ac:dyDescent="0.25">
      <c r="H1133" t="s">
        <v>2790</v>
      </c>
      <c r="I1133" t="s">
        <v>2791</v>
      </c>
      <c r="J1133" t="s">
        <v>2802</v>
      </c>
      <c r="K1133" t="s">
        <v>2803</v>
      </c>
    </row>
    <row r="1134" spans="8:11" x14ac:dyDescent="0.25">
      <c r="H1134" t="s">
        <v>2790</v>
      </c>
      <c r="I1134" t="s">
        <v>2791</v>
      </c>
      <c r="J1134" t="s">
        <v>2804</v>
      </c>
      <c r="K1134" t="s">
        <v>2805</v>
      </c>
    </row>
    <row r="1135" spans="8:11" x14ac:dyDescent="0.25">
      <c r="H1135" t="s">
        <v>2790</v>
      </c>
      <c r="I1135" t="s">
        <v>2791</v>
      </c>
      <c r="J1135" t="s">
        <v>2806</v>
      </c>
      <c r="K1135" t="s">
        <v>2807</v>
      </c>
    </row>
    <row r="1136" spans="8:11" x14ac:dyDescent="0.25">
      <c r="H1136" t="s">
        <v>2790</v>
      </c>
      <c r="I1136" t="s">
        <v>2791</v>
      </c>
      <c r="J1136" t="s">
        <v>2808</v>
      </c>
      <c r="K1136" t="s">
        <v>2809</v>
      </c>
    </row>
    <row r="1137" spans="8:11" x14ac:dyDescent="0.25">
      <c r="H1137" t="s">
        <v>2790</v>
      </c>
      <c r="I1137" t="s">
        <v>2791</v>
      </c>
      <c r="J1137" t="s">
        <v>2810</v>
      </c>
      <c r="K1137" t="s">
        <v>2811</v>
      </c>
    </row>
    <row r="1138" spans="8:11" x14ac:dyDescent="0.25">
      <c r="H1138" t="s">
        <v>2790</v>
      </c>
      <c r="I1138" t="s">
        <v>2791</v>
      </c>
      <c r="J1138" t="s">
        <v>2812</v>
      </c>
      <c r="K1138" t="s">
        <v>2813</v>
      </c>
    </row>
    <row r="1139" spans="8:11" x14ac:dyDescent="0.25">
      <c r="H1139" t="s">
        <v>2790</v>
      </c>
      <c r="I1139" t="s">
        <v>2791</v>
      </c>
      <c r="J1139" t="s">
        <v>2814</v>
      </c>
      <c r="K1139" t="s">
        <v>2815</v>
      </c>
    </row>
    <row r="1140" spans="8:11" x14ac:dyDescent="0.25">
      <c r="H1140" t="s">
        <v>2790</v>
      </c>
      <c r="I1140" t="s">
        <v>2791</v>
      </c>
      <c r="J1140" t="s">
        <v>2816</v>
      </c>
      <c r="K1140" t="s">
        <v>2817</v>
      </c>
    </row>
    <row r="1141" spans="8:11" x14ac:dyDescent="0.25">
      <c r="H1141" t="s">
        <v>2790</v>
      </c>
      <c r="I1141" t="s">
        <v>2791</v>
      </c>
      <c r="J1141" t="s">
        <v>2818</v>
      </c>
      <c r="K1141" t="s">
        <v>2819</v>
      </c>
    </row>
    <row r="1142" spans="8:11" x14ac:dyDescent="0.25">
      <c r="H1142" t="s">
        <v>2790</v>
      </c>
      <c r="I1142" t="s">
        <v>2791</v>
      </c>
      <c r="J1142" t="s">
        <v>2820</v>
      </c>
      <c r="K1142" t="s">
        <v>2821</v>
      </c>
    </row>
    <row r="1143" spans="8:11" x14ac:dyDescent="0.25">
      <c r="H1143" t="s">
        <v>2790</v>
      </c>
      <c r="I1143" t="s">
        <v>2791</v>
      </c>
      <c r="J1143" t="s">
        <v>2822</v>
      </c>
      <c r="K1143" t="s">
        <v>2823</v>
      </c>
    </row>
    <row r="1144" spans="8:11" x14ac:dyDescent="0.25">
      <c r="H1144" t="s">
        <v>2790</v>
      </c>
      <c r="I1144" t="s">
        <v>2791</v>
      </c>
      <c r="J1144" t="s">
        <v>2824</v>
      </c>
      <c r="K1144" t="s">
        <v>2825</v>
      </c>
    </row>
    <row r="1145" spans="8:11" x14ac:dyDescent="0.25">
      <c r="H1145" t="s">
        <v>2790</v>
      </c>
      <c r="I1145" t="s">
        <v>2791</v>
      </c>
      <c r="J1145" t="s">
        <v>2826</v>
      </c>
      <c r="K1145" t="s">
        <v>2827</v>
      </c>
    </row>
    <row r="1146" spans="8:11" x14ac:dyDescent="0.25">
      <c r="H1146" t="s">
        <v>2790</v>
      </c>
      <c r="I1146" t="s">
        <v>2791</v>
      </c>
      <c r="J1146" t="s">
        <v>2828</v>
      </c>
      <c r="K1146" t="s">
        <v>2829</v>
      </c>
    </row>
    <row r="1147" spans="8:11" x14ac:dyDescent="0.25">
      <c r="H1147" t="s">
        <v>2790</v>
      </c>
      <c r="I1147" t="s">
        <v>2791</v>
      </c>
      <c r="J1147" t="s">
        <v>2830</v>
      </c>
      <c r="K1147" t="s">
        <v>2831</v>
      </c>
    </row>
    <row r="1148" spans="8:11" x14ac:dyDescent="0.25">
      <c r="H1148" t="s">
        <v>2790</v>
      </c>
      <c r="I1148" t="s">
        <v>2791</v>
      </c>
      <c r="J1148" t="s">
        <v>2832</v>
      </c>
      <c r="K1148" t="s">
        <v>2833</v>
      </c>
    </row>
    <row r="1149" spans="8:11" x14ac:dyDescent="0.25">
      <c r="H1149" t="s">
        <v>2790</v>
      </c>
      <c r="I1149" t="s">
        <v>2791</v>
      </c>
      <c r="J1149" t="s">
        <v>2834</v>
      </c>
      <c r="K1149" t="s">
        <v>2835</v>
      </c>
    </row>
    <row r="1150" spans="8:11" x14ac:dyDescent="0.25">
      <c r="H1150" t="s">
        <v>2790</v>
      </c>
      <c r="I1150" t="s">
        <v>2791</v>
      </c>
      <c r="J1150" t="s">
        <v>2836</v>
      </c>
      <c r="K1150" t="s">
        <v>2837</v>
      </c>
    </row>
    <row r="1151" spans="8:11" x14ac:dyDescent="0.25">
      <c r="H1151" t="s">
        <v>2790</v>
      </c>
      <c r="I1151" t="s">
        <v>2791</v>
      </c>
      <c r="J1151" t="s">
        <v>2838</v>
      </c>
      <c r="K1151" t="s">
        <v>2839</v>
      </c>
    </row>
    <row r="1152" spans="8:11" x14ac:dyDescent="0.25">
      <c r="H1152" t="s">
        <v>2790</v>
      </c>
      <c r="I1152" t="s">
        <v>2791</v>
      </c>
      <c r="J1152" t="s">
        <v>2840</v>
      </c>
      <c r="K1152" t="s">
        <v>2841</v>
      </c>
    </row>
    <row r="1153" spans="8:11" x14ac:dyDescent="0.25">
      <c r="H1153" t="s">
        <v>2790</v>
      </c>
      <c r="I1153" t="s">
        <v>2791</v>
      </c>
      <c r="J1153" t="s">
        <v>2842</v>
      </c>
      <c r="K1153" t="s">
        <v>2843</v>
      </c>
    </row>
    <row r="1154" spans="8:11" x14ac:dyDescent="0.25">
      <c r="H1154" t="s">
        <v>2790</v>
      </c>
      <c r="I1154" t="s">
        <v>2791</v>
      </c>
      <c r="J1154" t="s">
        <v>2842</v>
      </c>
      <c r="K1154" t="s">
        <v>2844</v>
      </c>
    </row>
    <row r="1155" spans="8:11" x14ac:dyDescent="0.25">
      <c r="H1155" t="s">
        <v>2790</v>
      </c>
      <c r="I1155" t="s">
        <v>2791</v>
      </c>
      <c r="J1155" t="s">
        <v>2845</v>
      </c>
      <c r="K1155" t="s">
        <v>2846</v>
      </c>
    </row>
    <row r="1156" spans="8:11" x14ac:dyDescent="0.25">
      <c r="H1156" t="s">
        <v>2847</v>
      </c>
      <c r="I1156" t="s">
        <v>2848</v>
      </c>
      <c r="J1156" t="s">
        <v>2849</v>
      </c>
      <c r="K1156" t="s">
        <v>2850</v>
      </c>
    </row>
    <row r="1157" spans="8:11" x14ac:dyDescent="0.25">
      <c r="H1157" t="s">
        <v>2847</v>
      </c>
      <c r="I1157" t="s">
        <v>2848</v>
      </c>
      <c r="J1157" t="s">
        <v>2851</v>
      </c>
      <c r="K1157" t="s">
        <v>2852</v>
      </c>
    </row>
    <row r="1158" spans="8:11" x14ac:dyDescent="0.25">
      <c r="H1158" t="s">
        <v>2847</v>
      </c>
      <c r="I1158" t="s">
        <v>2848</v>
      </c>
      <c r="J1158" t="s">
        <v>2851</v>
      </c>
      <c r="K1158" t="s">
        <v>2853</v>
      </c>
    </row>
    <row r="1159" spans="8:11" x14ac:dyDescent="0.25">
      <c r="H1159" t="s">
        <v>2847</v>
      </c>
      <c r="I1159" t="s">
        <v>2848</v>
      </c>
      <c r="J1159" t="s">
        <v>2854</v>
      </c>
      <c r="K1159" t="s">
        <v>2855</v>
      </c>
    </row>
    <row r="1160" spans="8:11" x14ac:dyDescent="0.25">
      <c r="H1160" t="s">
        <v>2847</v>
      </c>
      <c r="I1160" t="s">
        <v>2848</v>
      </c>
      <c r="J1160" t="s">
        <v>2856</v>
      </c>
      <c r="K1160" t="s">
        <v>2857</v>
      </c>
    </row>
    <row r="1161" spans="8:11" x14ac:dyDescent="0.25">
      <c r="H1161" t="s">
        <v>2847</v>
      </c>
      <c r="I1161" t="s">
        <v>2848</v>
      </c>
      <c r="J1161" t="s">
        <v>2858</v>
      </c>
      <c r="K1161" t="s">
        <v>2859</v>
      </c>
    </row>
    <row r="1162" spans="8:11" x14ac:dyDescent="0.25">
      <c r="H1162" t="s">
        <v>2847</v>
      </c>
      <c r="I1162" t="s">
        <v>2848</v>
      </c>
      <c r="J1162" t="s">
        <v>2860</v>
      </c>
      <c r="K1162" t="s">
        <v>2861</v>
      </c>
    </row>
    <row r="1163" spans="8:11" x14ac:dyDescent="0.25">
      <c r="H1163" t="s">
        <v>2847</v>
      </c>
      <c r="I1163" t="s">
        <v>2848</v>
      </c>
      <c r="J1163" t="s">
        <v>2848</v>
      </c>
      <c r="K1163" t="s">
        <v>2862</v>
      </c>
    </row>
    <row r="1164" spans="8:11" x14ac:dyDescent="0.25">
      <c r="H1164" t="s">
        <v>2847</v>
      </c>
      <c r="I1164" t="s">
        <v>2848</v>
      </c>
      <c r="J1164" t="s">
        <v>2863</v>
      </c>
      <c r="K1164" t="s">
        <v>2864</v>
      </c>
    </row>
    <row r="1165" spans="8:11" x14ac:dyDescent="0.25">
      <c r="H1165" t="s">
        <v>2847</v>
      </c>
      <c r="I1165" t="s">
        <v>2848</v>
      </c>
      <c r="J1165" t="s">
        <v>2865</v>
      </c>
      <c r="K1165" t="s">
        <v>2866</v>
      </c>
    </row>
    <row r="1166" spans="8:11" x14ac:dyDescent="0.25">
      <c r="H1166" t="s">
        <v>2847</v>
      </c>
      <c r="I1166" t="s">
        <v>2848</v>
      </c>
      <c r="J1166" t="s">
        <v>2867</v>
      </c>
      <c r="K1166" t="s">
        <v>2868</v>
      </c>
    </row>
    <row r="1167" spans="8:11" x14ac:dyDescent="0.25">
      <c r="H1167" t="s">
        <v>2847</v>
      </c>
      <c r="I1167" t="s">
        <v>2848</v>
      </c>
      <c r="J1167" t="s">
        <v>2869</v>
      </c>
      <c r="K1167" t="s">
        <v>2870</v>
      </c>
    </row>
    <row r="1168" spans="8:11" x14ac:dyDescent="0.25">
      <c r="H1168" t="s">
        <v>2847</v>
      </c>
      <c r="I1168" t="s">
        <v>2848</v>
      </c>
      <c r="J1168" t="s">
        <v>2871</v>
      </c>
      <c r="K1168" t="s">
        <v>2872</v>
      </c>
    </row>
    <row r="1169" spans="8:11" x14ac:dyDescent="0.25">
      <c r="H1169" t="s">
        <v>2847</v>
      </c>
      <c r="I1169" t="s">
        <v>2848</v>
      </c>
      <c r="J1169" t="s">
        <v>2873</v>
      </c>
      <c r="K1169" t="s">
        <v>2874</v>
      </c>
    </row>
    <row r="1170" spans="8:11" x14ac:dyDescent="0.25">
      <c r="H1170" t="s">
        <v>2847</v>
      </c>
      <c r="I1170" t="s">
        <v>2848</v>
      </c>
      <c r="J1170" t="s">
        <v>2875</v>
      </c>
      <c r="K1170" t="s">
        <v>2876</v>
      </c>
    </row>
    <row r="1171" spans="8:11" x14ac:dyDescent="0.25">
      <c r="H1171" t="s">
        <v>2847</v>
      </c>
      <c r="I1171" t="s">
        <v>2848</v>
      </c>
      <c r="J1171" t="s">
        <v>2877</v>
      </c>
      <c r="K1171" t="s">
        <v>2878</v>
      </c>
    </row>
    <row r="1172" spans="8:11" x14ac:dyDescent="0.25">
      <c r="H1172" t="s">
        <v>2847</v>
      </c>
      <c r="I1172" t="s">
        <v>2848</v>
      </c>
      <c r="J1172" t="s">
        <v>2879</v>
      </c>
      <c r="K1172" t="s">
        <v>2880</v>
      </c>
    </row>
    <row r="1173" spans="8:11" x14ac:dyDescent="0.25">
      <c r="H1173" t="s">
        <v>2847</v>
      </c>
      <c r="I1173" t="s">
        <v>2848</v>
      </c>
      <c r="J1173" t="s">
        <v>2881</v>
      </c>
      <c r="K1173" t="s">
        <v>2882</v>
      </c>
    </row>
    <row r="1174" spans="8:11" x14ac:dyDescent="0.25">
      <c r="H1174" t="s">
        <v>2847</v>
      </c>
      <c r="I1174" t="s">
        <v>2848</v>
      </c>
      <c r="J1174" t="s">
        <v>2883</v>
      </c>
      <c r="K1174" t="s">
        <v>2884</v>
      </c>
    </row>
    <row r="1175" spans="8:11" x14ac:dyDescent="0.25">
      <c r="H1175" t="s">
        <v>2847</v>
      </c>
      <c r="I1175" t="s">
        <v>2848</v>
      </c>
      <c r="J1175" t="s">
        <v>2885</v>
      </c>
      <c r="K1175" t="s">
        <v>2886</v>
      </c>
    </row>
    <row r="1176" spans="8:11" x14ac:dyDescent="0.25">
      <c r="H1176" t="s">
        <v>2847</v>
      </c>
      <c r="I1176" t="s">
        <v>2848</v>
      </c>
      <c r="J1176" t="s">
        <v>2887</v>
      </c>
      <c r="K1176" t="s">
        <v>2888</v>
      </c>
    </row>
    <row r="1177" spans="8:11" x14ac:dyDescent="0.25">
      <c r="H1177" t="s">
        <v>2847</v>
      </c>
      <c r="I1177" t="s">
        <v>2848</v>
      </c>
      <c r="J1177" t="s">
        <v>2889</v>
      </c>
      <c r="K1177" t="s">
        <v>2890</v>
      </c>
    </row>
    <row r="1178" spans="8:11" x14ac:dyDescent="0.25">
      <c r="H1178" t="s">
        <v>2847</v>
      </c>
      <c r="I1178" t="s">
        <v>2848</v>
      </c>
      <c r="J1178" t="s">
        <v>2891</v>
      </c>
      <c r="K1178" t="s">
        <v>2892</v>
      </c>
    </row>
    <row r="1179" spans="8:11" x14ac:dyDescent="0.25">
      <c r="H1179" t="s">
        <v>2847</v>
      </c>
      <c r="I1179" t="s">
        <v>2848</v>
      </c>
      <c r="J1179" t="s">
        <v>2893</v>
      </c>
      <c r="K1179" t="s">
        <v>2894</v>
      </c>
    </row>
    <row r="1180" spans="8:11" x14ac:dyDescent="0.25">
      <c r="H1180" t="s">
        <v>2847</v>
      </c>
      <c r="I1180" t="s">
        <v>2848</v>
      </c>
      <c r="J1180" t="s">
        <v>2895</v>
      </c>
      <c r="K1180" t="s">
        <v>2896</v>
      </c>
    </row>
    <row r="1181" spans="8:11" x14ac:dyDescent="0.25">
      <c r="H1181" t="s">
        <v>2847</v>
      </c>
      <c r="I1181" t="s">
        <v>2848</v>
      </c>
      <c r="J1181" t="s">
        <v>2897</v>
      </c>
      <c r="K1181" t="s">
        <v>2898</v>
      </c>
    </row>
    <row r="1182" spans="8:11" x14ac:dyDescent="0.25">
      <c r="H1182" t="s">
        <v>2847</v>
      </c>
      <c r="I1182" t="s">
        <v>2848</v>
      </c>
      <c r="J1182" t="s">
        <v>2899</v>
      </c>
      <c r="K1182" t="s">
        <v>2900</v>
      </c>
    </row>
    <row r="1183" spans="8:11" x14ac:dyDescent="0.25">
      <c r="H1183" t="s">
        <v>2847</v>
      </c>
      <c r="I1183" t="s">
        <v>2848</v>
      </c>
      <c r="J1183" t="s">
        <v>2901</v>
      </c>
      <c r="K1183" t="s">
        <v>2902</v>
      </c>
    </row>
    <row r="1184" spans="8:11" x14ac:dyDescent="0.25">
      <c r="H1184" t="s">
        <v>2847</v>
      </c>
      <c r="I1184" t="s">
        <v>2848</v>
      </c>
      <c r="J1184" t="s">
        <v>2903</v>
      </c>
      <c r="K1184" t="s">
        <v>2904</v>
      </c>
    </row>
    <row r="1185" spans="8:11" x14ac:dyDescent="0.25">
      <c r="H1185" t="s">
        <v>2847</v>
      </c>
      <c r="I1185" t="s">
        <v>2848</v>
      </c>
      <c r="J1185" t="s">
        <v>2905</v>
      </c>
      <c r="K1185" t="s">
        <v>2906</v>
      </c>
    </row>
    <row r="1186" spans="8:11" x14ac:dyDescent="0.25">
      <c r="H1186" t="s">
        <v>2847</v>
      </c>
      <c r="I1186" t="s">
        <v>2848</v>
      </c>
      <c r="J1186" t="s">
        <v>2907</v>
      </c>
      <c r="K1186" t="s">
        <v>2908</v>
      </c>
    </row>
    <row r="1187" spans="8:11" x14ac:dyDescent="0.25">
      <c r="H1187" t="s">
        <v>2847</v>
      </c>
      <c r="I1187" t="s">
        <v>2848</v>
      </c>
      <c r="J1187" t="s">
        <v>2909</v>
      </c>
      <c r="K1187" t="s">
        <v>2910</v>
      </c>
    </row>
    <row r="1188" spans="8:11" x14ac:dyDescent="0.25">
      <c r="H1188" t="s">
        <v>2847</v>
      </c>
      <c r="I1188" t="s">
        <v>2848</v>
      </c>
      <c r="J1188" t="s">
        <v>2901</v>
      </c>
      <c r="K1188" t="s">
        <v>2911</v>
      </c>
    </row>
    <row r="1189" spans="8:11" x14ac:dyDescent="0.25">
      <c r="H1189" t="s">
        <v>2847</v>
      </c>
      <c r="I1189" t="s">
        <v>2848</v>
      </c>
      <c r="J1189" t="s">
        <v>2912</v>
      </c>
      <c r="K1189" t="s">
        <v>2913</v>
      </c>
    </row>
    <row r="1190" spans="8:11" x14ac:dyDescent="0.25">
      <c r="H1190" t="s">
        <v>2847</v>
      </c>
      <c r="I1190" t="s">
        <v>2848</v>
      </c>
      <c r="J1190" t="s">
        <v>2912</v>
      </c>
      <c r="K1190" t="s">
        <v>2914</v>
      </c>
    </row>
    <row r="1191" spans="8:11" x14ac:dyDescent="0.25">
      <c r="H1191" t="s">
        <v>2847</v>
      </c>
      <c r="I1191" t="s">
        <v>2848</v>
      </c>
      <c r="J1191" t="s">
        <v>2912</v>
      </c>
      <c r="K1191" t="s">
        <v>2915</v>
      </c>
    </row>
    <row r="1192" spans="8:11" x14ac:dyDescent="0.25">
      <c r="H1192" t="s">
        <v>2847</v>
      </c>
      <c r="I1192" t="s">
        <v>2848</v>
      </c>
      <c r="J1192" t="s">
        <v>2916</v>
      </c>
      <c r="K1192" t="s">
        <v>2917</v>
      </c>
    </row>
    <row r="1193" spans="8:11" x14ac:dyDescent="0.25">
      <c r="H1193" t="s">
        <v>2918</v>
      </c>
      <c r="I1193" t="s">
        <v>2919</v>
      </c>
      <c r="J1193" t="s">
        <v>2920</v>
      </c>
      <c r="K1193" t="s">
        <v>2921</v>
      </c>
    </row>
    <row r="1194" spans="8:11" x14ac:dyDescent="0.25">
      <c r="H1194" t="s">
        <v>2918</v>
      </c>
      <c r="I1194" t="s">
        <v>2919</v>
      </c>
      <c r="J1194" t="s">
        <v>2922</v>
      </c>
      <c r="K1194" t="s">
        <v>2923</v>
      </c>
    </row>
    <row r="1195" spans="8:11" x14ac:dyDescent="0.25">
      <c r="H1195" t="s">
        <v>2918</v>
      </c>
      <c r="I1195" t="s">
        <v>2919</v>
      </c>
      <c r="J1195" t="s">
        <v>2924</v>
      </c>
      <c r="K1195" t="s">
        <v>2925</v>
      </c>
    </row>
    <row r="1196" spans="8:11" x14ac:dyDescent="0.25">
      <c r="H1196" t="s">
        <v>2918</v>
      </c>
      <c r="I1196" t="s">
        <v>2919</v>
      </c>
      <c r="J1196" t="s">
        <v>2926</v>
      </c>
      <c r="K1196" t="s">
        <v>2927</v>
      </c>
    </row>
    <row r="1197" spans="8:11" x14ac:dyDescent="0.25">
      <c r="H1197" t="s">
        <v>2918</v>
      </c>
      <c r="I1197" t="s">
        <v>2919</v>
      </c>
      <c r="J1197" t="s">
        <v>2928</v>
      </c>
      <c r="K1197" t="s">
        <v>2929</v>
      </c>
    </row>
    <row r="1198" spans="8:11" x14ac:dyDescent="0.25">
      <c r="H1198" t="s">
        <v>2918</v>
      </c>
      <c r="I1198" t="s">
        <v>2919</v>
      </c>
      <c r="J1198" t="s">
        <v>2930</v>
      </c>
      <c r="K1198" t="s">
        <v>2931</v>
      </c>
    </row>
    <row r="1199" spans="8:11" x14ac:dyDescent="0.25">
      <c r="H1199" t="s">
        <v>2918</v>
      </c>
      <c r="I1199" t="s">
        <v>2919</v>
      </c>
      <c r="J1199" t="s">
        <v>2932</v>
      </c>
      <c r="K1199" t="s">
        <v>2933</v>
      </c>
    </row>
    <row r="1200" spans="8:11" x14ac:dyDescent="0.25">
      <c r="H1200" t="s">
        <v>2918</v>
      </c>
      <c r="I1200" t="s">
        <v>2919</v>
      </c>
      <c r="J1200" t="s">
        <v>2932</v>
      </c>
      <c r="K1200" t="s">
        <v>2934</v>
      </c>
    </row>
    <row r="1201" spans="8:11" x14ac:dyDescent="0.25">
      <c r="H1201" t="s">
        <v>2918</v>
      </c>
      <c r="I1201" t="s">
        <v>2919</v>
      </c>
      <c r="J1201" t="s">
        <v>2932</v>
      </c>
      <c r="K1201" t="s">
        <v>2935</v>
      </c>
    </row>
    <row r="1202" spans="8:11" x14ac:dyDescent="0.25">
      <c r="H1202" t="s">
        <v>2918</v>
      </c>
      <c r="I1202" t="s">
        <v>2919</v>
      </c>
      <c r="J1202" t="s">
        <v>2932</v>
      </c>
      <c r="K1202" t="s">
        <v>2936</v>
      </c>
    </row>
    <row r="1203" spans="8:11" x14ac:dyDescent="0.25">
      <c r="H1203" t="s">
        <v>2918</v>
      </c>
      <c r="I1203" t="s">
        <v>2919</v>
      </c>
      <c r="J1203" t="s">
        <v>2932</v>
      </c>
      <c r="K1203" t="s">
        <v>2937</v>
      </c>
    </row>
    <row r="1204" spans="8:11" x14ac:dyDescent="0.25">
      <c r="H1204" t="s">
        <v>2918</v>
      </c>
      <c r="I1204" t="s">
        <v>2919</v>
      </c>
      <c r="J1204" t="s">
        <v>2932</v>
      </c>
      <c r="K1204" t="s">
        <v>2938</v>
      </c>
    </row>
    <row r="1205" spans="8:11" x14ac:dyDescent="0.25">
      <c r="H1205" t="s">
        <v>2918</v>
      </c>
      <c r="I1205" t="s">
        <v>2919</v>
      </c>
      <c r="J1205" t="s">
        <v>2932</v>
      </c>
      <c r="K1205" t="s">
        <v>2939</v>
      </c>
    </row>
    <row r="1206" spans="8:11" x14ac:dyDescent="0.25">
      <c r="H1206" t="s">
        <v>2918</v>
      </c>
      <c r="I1206" t="s">
        <v>2919</v>
      </c>
      <c r="J1206" t="s">
        <v>2932</v>
      </c>
      <c r="K1206" t="s">
        <v>2940</v>
      </c>
    </row>
    <row r="1207" spans="8:11" x14ac:dyDescent="0.25">
      <c r="H1207" t="s">
        <v>2918</v>
      </c>
      <c r="I1207" t="s">
        <v>2919</v>
      </c>
      <c r="J1207" t="s">
        <v>2932</v>
      </c>
      <c r="K1207" t="s">
        <v>2941</v>
      </c>
    </row>
    <row r="1208" spans="8:11" x14ac:dyDescent="0.25">
      <c r="H1208" t="s">
        <v>2918</v>
      </c>
      <c r="I1208" t="s">
        <v>2919</v>
      </c>
      <c r="J1208" t="s">
        <v>2932</v>
      </c>
      <c r="K1208" t="s">
        <v>2942</v>
      </c>
    </row>
    <row r="1209" spans="8:11" x14ac:dyDescent="0.25">
      <c r="H1209" t="s">
        <v>2918</v>
      </c>
      <c r="I1209" t="s">
        <v>2919</v>
      </c>
      <c r="J1209" t="s">
        <v>2943</v>
      </c>
      <c r="K1209" t="s">
        <v>2944</v>
      </c>
    </row>
    <row r="1210" spans="8:11" x14ac:dyDescent="0.25">
      <c r="H1210" t="s">
        <v>2918</v>
      </c>
      <c r="I1210" t="s">
        <v>2919</v>
      </c>
      <c r="J1210" t="s">
        <v>2943</v>
      </c>
      <c r="K1210" t="s">
        <v>2945</v>
      </c>
    </row>
    <row r="1211" spans="8:11" x14ac:dyDescent="0.25">
      <c r="H1211" t="s">
        <v>2946</v>
      </c>
      <c r="I1211" t="s">
        <v>1985</v>
      </c>
      <c r="J1211" t="s">
        <v>2947</v>
      </c>
      <c r="K1211" t="s">
        <v>2948</v>
      </c>
    </row>
    <row r="1212" spans="8:11" x14ac:dyDescent="0.25">
      <c r="H1212" t="s">
        <v>2946</v>
      </c>
      <c r="I1212" t="s">
        <v>1985</v>
      </c>
      <c r="J1212" t="s">
        <v>2949</v>
      </c>
      <c r="K1212" t="s">
        <v>2950</v>
      </c>
    </row>
    <row r="1213" spans="8:11" x14ac:dyDescent="0.25">
      <c r="H1213" t="s">
        <v>2946</v>
      </c>
      <c r="I1213" t="s">
        <v>1985</v>
      </c>
      <c r="J1213" t="s">
        <v>2951</v>
      </c>
      <c r="K1213" t="s">
        <v>2952</v>
      </c>
    </row>
    <row r="1214" spans="8:11" x14ac:dyDescent="0.25">
      <c r="H1214" t="s">
        <v>2946</v>
      </c>
      <c r="I1214" t="s">
        <v>1985</v>
      </c>
      <c r="J1214" t="s">
        <v>2953</v>
      </c>
      <c r="K1214" t="s">
        <v>2954</v>
      </c>
    </row>
    <row r="1215" spans="8:11" x14ac:dyDescent="0.25">
      <c r="H1215" t="s">
        <v>2946</v>
      </c>
      <c r="I1215" t="s">
        <v>1985</v>
      </c>
      <c r="J1215" t="s">
        <v>2955</v>
      </c>
      <c r="K1215" t="s">
        <v>2956</v>
      </c>
    </row>
    <row r="1216" spans="8:11" x14ac:dyDescent="0.25">
      <c r="H1216" t="s">
        <v>2946</v>
      </c>
      <c r="I1216" t="s">
        <v>1985</v>
      </c>
      <c r="J1216" t="s">
        <v>2957</v>
      </c>
      <c r="K1216" t="s">
        <v>2958</v>
      </c>
    </row>
    <row r="1217" spans="8:11" x14ac:dyDescent="0.25">
      <c r="H1217" t="s">
        <v>2946</v>
      </c>
      <c r="I1217" t="s">
        <v>1985</v>
      </c>
      <c r="J1217" t="s">
        <v>2959</v>
      </c>
      <c r="K1217" t="s">
        <v>2960</v>
      </c>
    </row>
    <row r="1218" spans="8:11" x14ac:dyDescent="0.25">
      <c r="H1218" t="s">
        <v>2946</v>
      </c>
      <c r="I1218" t="s">
        <v>1985</v>
      </c>
      <c r="J1218" t="s">
        <v>2961</v>
      </c>
      <c r="K1218" t="s">
        <v>2962</v>
      </c>
    </row>
    <row r="1219" spans="8:11" x14ac:dyDescent="0.25">
      <c r="H1219" t="s">
        <v>2946</v>
      </c>
      <c r="I1219" t="s">
        <v>1985</v>
      </c>
      <c r="J1219" t="s">
        <v>2963</v>
      </c>
      <c r="K1219" t="s">
        <v>2964</v>
      </c>
    </row>
    <row r="1220" spans="8:11" x14ac:dyDescent="0.25">
      <c r="H1220" t="s">
        <v>2946</v>
      </c>
      <c r="I1220" t="s">
        <v>1985</v>
      </c>
      <c r="J1220" t="s">
        <v>2965</v>
      </c>
      <c r="K1220" t="s">
        <v>2966</v>
      </c>
    </row>
    <row r="1221" spans="8:11" x14ac:dyDescent="0.25">
      <c r="H1221" t="s">
        <v>2946</v>
      </c>
      <c r="I1221" t="s">
        <v>1985</v>
      </c>
      <c r="J1221" t="s">
        <v>2967</v>
      </c>
      <c r="K1221" t="s">
        <v>2968</v>
      </c>
    </row>
    <row r="1222" spans="8:11" x14ac:dyDescent="0.25">
      <c r="H1222" t="s">
        <v>2946</v>
      </c>
      <c r="I1222" t="s">
        <v>1985</v>
      </c>
      <c r="J1222" t="s">
        <v>2969</v>
      </c>
      <c r="K1222" t="s">
        <v>2970</v>
      </c>
    </row>
    <row r="1223" spans="8:11" x14ac:dyDescent="0.25">
      <c r="H1223" t="s">
        <v>2946</v>
      </c>
      <c r="I1223" t="s">
        <v>1985</v>
      </c>
      <c r="J1223" t="s">
        <v>2971</v>
      </c>
      <c r="K1223" t="s">
        <v>2972</v>
      </c>
    </row>
    <row r="1224" spans="8:11" x14ac:dyDescent="0.25">
      <c r="H1224" t="s">
        <v>2946</v>
      </c>
      <c r="I1224" t="s">
        <v>1985</v>
      </c>
      <c r="J1224" t="s">
        <v>2973</v>
      </c>
      <c r="K1224" t="s">
        <v>2974</v>
      </c>
    </row>
    <row r="1225" spans="8:11" x14ac:dyDescent="0.25">
      <c r="H1225" t="s">
        <v>2946</v>
      </c>
      <c r="I1225" t="s">
        <v>1985</v>
      </c>
      <c r="J1225" t="s">
        <v>2975</v>
      </c>
      <c r="K1225" t="s">
        <v>2976</v>
      </c>
    </row>
    <row r="1226" spans="8:11" x14ac:dyDescent="0.25">
      <c r="H1226" t="s">
        <v>2946</v>
      </c>
      <c r="I1226" t="s">
        <v>1985</v>
      </c>
      <c r="J1226" t="s">
        <v>2973</v>
      </c>
      <c r="K1226" t="s">
        <v>2977</v>
      </c>
    </row>
    <row r="1227" spans="8:11" x14ac:dyDescent="0.25">
      <c r="H1227" t="s">
        <v>2946</v>
      </c>
      <c r="I1227" t="s">
        <v>1985</v>
      </c>
      <c r="J1227" t="s">
        <v>2978</v>
      </c>
      <c r="K1227" t="s">
        <v>2979</v>
      </c>
    </row>
    <row r="1228" spans="8:11" x14ac:dyDescent="0.25">
      <c r="H1228" t="s">
        <v>2946</v>
      </c>
      <c r="I1228" t="s">
        <v>1985</v>
      </c>
      <c r="J1228" t="s">
        <v>2980</v>
      </c>
      <c r="K1228" t="s">
        <v>2981</v>
      </c>
    </row>
    <row r="1229" spans="8:11" x14ac:dyDescent="0.25">
      <c r="H1229" t="s">
        <v>2946</v>
      </c>
      <c r="I1229" t="s">
        <v>1985</v>
      </c>
      <c r="J1229" t="s">
        <v>2982</v>
      </c>
      <c r="K1229" t="s">
        <v>2983</v>
      </c>
    </row>
    <row r="1230" spans="8:11" x14ac:dyDescent="0.25">
      <c r="H1230" t="s">
        <v>2946</v>
      </c>
      <c r="I1230" t="s">
        <v>1985</v>
      </c>
      <c r="J1230" t="s">
        <v>2984</v>
      </c>
      <c r="K1230" t="s">
        <v>2985</v>
      </c>
    </row>
    <row r="1231" spans="8:11" x14ac:dyDescent="0.25">
      <c r="H1231" t="s">
        <v>2946</v>
      </c>
      <c r="I1231" t="s">
        <v>1985</v>
      </c>
      <c r="J1231" t="s">
        <v>2986</v>
      </c>
      <c r="K1231" t="s">
        <v>2987</v>
      </c>
    </row>
    <row r="1232" spans="8:11" x14ac:dyDescent="0.25">
      <c r="H1232" t="s">
        <v>2946</v>
      </c>
      <c r="I1232" t="s">
        <v>1985</v>
      </c>
      <c r="J1232" t="s">
        <v>2988</v>
      </c>
      <c r="K1232" t="s">
        <v>2989</v>
      </c>
    </row>
    <row r="1233" spans="8:11" x14ac:dyDescent="0.25">
      <c r="H1233" t="s">
        <v>2946</v>
      </c>
      <c r="I1233" t="s">
        <v>1985</v>
      </c>
      <c r="J1233" t="s">
        <v>2990</v>
      </c>
      <c r="K1233" t="s">
        <v>2991</v>
      </c>
    </row>
    <row r="1234" spans="8:11" x14ac:dyDescent="0.25">
      <c r="H1234" t="s">
        <v>2946</v>
      </c>
      <c r="I1234" t="s">
        <v>1985</v>
      </c>
      <c r="J1234" t="s">
        <v>2990</v>
      </c>
      <c r="K1234" t="s">
        <v>2992</v>
      </c>
    </row>
    <row r="1235" spans="8:11" x14ac:dyDescent="0.25">
      <c r="H1235" t="s">
        <v>2946</v>
      </c>
      <c r="I1235" t="s">
        <v>1985</v>
      </c>
      <c r="J1235" t="s">
        <v>2993</v>
      </c>
      <c r="K1235" t="s">
        <v>2994</v>
      </c>
    </row>
    <row r="1236" spans="8:11" x14ac:dyDescent="0.25">
      <c r="H1236" t="s">
        <v>2946</v>
      </c>
      <c r="I1236" t="s">
        <v>1985</v>
      </c>
      <c r="J1236" t="s">
        <v>2995</v>
      </c>
      <c r="K1236" t="s">
        <v>2996</v>
      </c>
    </row>
    <row r="1237" spans="8:11" x14ac:dyDescent="0.25">
      <c r="H1237" t="s">
        <v>2946</v>
      </c>
      <c r="I1237" t="s">
        <v>1985</v>
      </c>
      <c r="J1237" t="s">
        <v>2995</v>
      </c>
      <c r="K1237" t="s">
        <v>2997</v>
      </c>
    </row>
    <row r="1238" spans="8:11" x14ac:dyDescent="0.25">
      <c r="H1238" t="s">
        <v>2946</v>
      </c>
      <c r="I1238" t="s">
        <v>1985</v>
      </c>
      <c r="J1238" t="s">
        <v>2995</v>
      </c>
      <c r="K1238" t="s">
        <v>2998</v>
      </c>
    </row>
    <row r="1239" spans="8:11" x14ac:dyDescent="0.25">
      <c r="H1239" t="s">
        <v>2946</v>
      </c>
      <c r="I1239" t="s">
        <v>1985</v>
      </c>
      <c r="J1239" t="s">
        <v>2999</v>
      </c>
      <c r="K1239" t="s">
        <v>3000</v>
      </c>
    </row>
    <row r="1240" spans="8:11" x14ac:dyDescent="0.25">
      <c r="H1240" t="s">
        <v>2946</v>
      </c>
      <c r="I1240" t="s">
        <v>1985</v>
      </c>
      <c r="J1240" t="s">
        <v>2999</v>
      </c>
      <c r="K1240" t="s">
        <v>3001</v>
      </c>
    </row>
    <row r="1241" spans="8:11" x14ac:dyDescent="0.25">
      <c r="H1241" t="s">
        <v>2946</v>
      </c>
      <c r="I1241" t="s">
        <v>1985</v>
      </c>
      <c r="J1241" t="s">
        <v>2999</v>
      </c>
      <c r="K1241" t="s">
        <v>3002</v>
      </c>
    </row>
    <row r="1242" spans="8:11" x14ac:dyDescent="0.25">
      <c r="H1242" t="s">
        <v>2946</v>
      </c>
      <c r="I1242" t="s">
        <v>1985</v>
      </c>
      <c r="J1242" t="s">
        <v>2999</v>
      </c>
      <c r="K1242" t="s">
        <v>3003</v>
      </c>
    </row>
    <row r="1243" spans="8:11" x14ac:dyDescent="0.25">
      <c r="H1243" t="s">
        <v>2946</v>
      </c>
      <c r="I1243" t="s">
        <v>1985</v>
      </c>
      <c r="J1243" t="s">
        <v>2999</v>
      </c>
      <c r="K1243" t="s">
        <v>3004</v>
      </c>
    </row>
    <row r="1244" spans="8:11" x14ac:dyDescent="0.25">
      <c r="H1244" t="s">
        <v>2946</v>
      </c>
      <c r="I1244" t="s">
        <v>1985</v>
      </c>
      <c r="J1244" t="s">
        <v>3005</v>
      </c>
      <c r="K1244" t="s">
        <v>3006</v>
      </c>
    </row>
    <row r="1245" spans="8:11" x14ac:dyDescent="0.25">
      <c r="H1245" t="s">
        <v>2946</v>
      </c>
      <c r="I1245" t="s">
        <v>1985</v>
      </c>
      <c r="J1245" t="s">
        <v>3005</v>
      </c>
      <c r="K1245" t="s">
        <v>3007</v>
      </c>
    </row>
    <row r="1246" spans="8:11" x14ac:dyDescent="0.25">
      <c r="H1246" t="s">
        <v>2946</v>
      </c>
      <c r="I1246" t="s">
        <v>1985</v>
      </c>
      <c r="J1246" t="s">
        <v>3005</v>
      </c>
      <c r="K1246" t="s">
        <v>3008</v>
      </c>
    </row>
    <row r="1247" spans="8:11" x14ac:dyDescent="0.25">
      <c r="H1247" t="s">
        <v>2946</v>
      </c>
      <c r="I1247" t="s">
        <v>1985</v>
      </c>
      <c r="J1247" t="s">
        <v>3005</v>
      </c>
      <c r="K1247" t="s">
        <v>3009</v>
      </c>
    </row>
    <row r="1248" spans="8:11" x14ac:dyDescent="0.25">
      <c r="H1248" t="s">
        <v>2946</v>
      </c>
      <c r="I1248" t="s">
        <v>1985</v>
      </c>
      <c r="J1248" t="s">
        <v>2990</v>
      </c>
      <c r="K1248" t="s">
        <v>3010</v>
      </c>
    </row>
    <row r="1249" spans="8:11" x14ac:dyDescent="0.25">
      <c r="H1249" t="s">
        <v>2946</v>
      </c>
      <c r="I1249" t="s">
        <v>1985</v>
      </c>
      <c r="J1249" t="s">
        <v>2990</v>
      </c>
      <c r="K1249" t="s">
        <v>3011</v>
      </c>
    </row>
    <row r="1250" spans="8:11" x14ac:dyDescent="0.25">
      <c r="H1250" t="s">
        <v>2946</v>
      </c>
      <c r="I1250" t="s">
        <v>1985</v>
      </c>
      <c r="J1250" t="s">
        <v>3012</v>
      </c>
      <c r="K1250" t="s">
        <v>3013</v>
      </c>
    </row>
    <row r="1251" spans="8:11" x14ac:dyDescent="0.25">
      <c r="H1251" t="s">
        <v>2946</v>
      </c>
      <c r="I1251" t="s">
        <v>1985</v>
      </c>
      <c r="J1251" t="s">
        <v>3012</v>
      </c>
      <c r="K1251" t="s">
        <v>3014</v>
      </c>
    </row>
    <row r="1252" spans="8:11" x14ac:dyDescent="0.25">
      <c r="H1252" t="s">
        <v>2946</v>
      </c>
      <c r="I1252" t="s">
        <v>1985</v>
      </c>
      <c r="J1252" t="s">
        <v>3012</v>
      </c>
      <c r="K1252" t="s">
        <v>3015</v>
      </c>
    </row>
    <row r="1253" spans="8:11" x14ac:dyDescent="0.25">
      <c r="H1253" t="s">
        <v>2946</v>
      </c>
      <c r="I1253" t="s">
        <v>1985</v>
      </c>
      <c r="J1253" t="s">
        <v>3012</v>
      </c>
      <c r="K1253" t="s">
        <v>3016</v>
      </c>
    </row>
    <row r="1254" spans="8:11" x14ac:dyDescent="0.25">
      <c r="H1254" t="s">
        <v>2946</v>
      </c>
      <c r="I1254" t="s">
        <v>1985</v>
      </c>
      <c r="J1254" t="s">
        <v>2990</v>
      </c>
      <c r="K1254" t="s">
        <v>3017</v>
      </c>
    </row>
    <row r="1255" spans="8:11" x14ac:dyDescent="0.25">
      <c r="H1255" t="s">
        <v>2946</v>
      </c>
      <c r="I1255" t="s">
        <v>1985</v>
      </c>
      <c r="J1255" t="s">
        <v>3018</v>
      </c>
      <c r="K1255" t="s">
        <v>3019</v>
      </c>
    </row>
    <row r="1256" spans="8:11" x14ac:dyDescent="0.25">
      <c r="H1256" t="s">
        <v>1778</v>
      </c>
      <c r="I1256" t="s">
        <v>1779</v>
      </c>
      <c r="J1256" t="s">
        <v>3020</v>
      </c>
      <c r="K1256" t="s">
        <v>3021</v>
      </c>
    </row>
    <row r="1257" spans="8:11" x14ac:dyDescent="0.25">
      <c r="H1257" t="s">
        <v>1778</v>
      </c>
      <c r="I1257" t="s">
        <v>1779</v>
      </c>
      <c r="J1257" t="s">
        <v>3022</v>
      </c>
      <c r="K1257" t="s">
        <v>3023</v>
      </c>
    </row>
    <row r="1258" spans="8:11" x14ac:dyDescent="0.25">
      <c r="H1258" t="s">
        <v>1778</v>
      </c>
      <c r="I1258" t="s">
        <v>1779</v>
      </c>
      <c r="J1258" t="s">
        <v>3024</v>
      </c>
      <c r="K1258" t="s">
        <v>3025</v>
      </c>
    </row>
    <row r="1259" spans="8:11" x14ac:dyDescent="0.25">
      <c r="H1259" t="s">
        <v>1778</v>
      </c>
      <c r="I1259" t="s">
        <v>1779</v>
      </c>
      <c r="J1259" t="s">
        <v>3026</v>
      </c>
      <c r="K1259" t="s">
        <v>3027</v>
      </c>
    </row>
    <row r="1260" spans="8:11" x14ac:dyDescent="0.25">
      <c r="H1260" t="s">
        <v>1778</v>
      </c>
      <c r="I1260" t="s">
        <v>1779</v>
      </c>
      <c r="J1260" t="s">
        <v>3026</v>
      </c>
      <c r="K1260" t="s">
        <v>3028</v>
      </c>
    </row>
    <row r="1261" spans="8:11" x14ac:dyDescent="0.25">
      <c r="H1261" t="s">
        <v>1778</v>
      </c>
      <c r="I1261" t="s">
        <v>1779</v>
      </c>
      <c r="J1261" t="s">
        <v>3029</v>
      </c>
      <c r="K1261" t="s">
        <v>3030</v>
      </c>
    </row>
    <row r="1262" spans="8:11" x14ac:dyDescent="0.25">
      <c r="H1262" t="s">
        <v>1778</v>
      </c>
      <c r="I1262" t="s">
        <v>1779</v>
      </c>
      <c r="J1262" t="s">
        <v>3031</v>
      </c>
      <c r="K1262" t="s">
        <v>3032</v>
      </c>
    </row>
    <row r="1263" spans="8:11" x14ac:dyDescent="0.25">
      <c r="H1263" t="s">
        <v>1778</v>
      </c>
      <c r="I1263" t="s">
        <v>1779</v>
      </c>
      <c r="J1263" t="s">
        <v>3033</v>
      </c>
      <c r="K1263" t="s">
        <v>3034</v>
      </c>
    </row>
    <row r="1264" spans="8:11" x14ac:dyDescent="0.25">
      <c r="H1264" t="s">
        <v>1778</v>
      </c>
      <c r="I1264" t="s">
        <v>1779</v>
      </c>
      <c r="J1264" t="s">
        <v>3035</v>
      </c>
      <c r="K1264" t="s">
        <v>3036</v>
      </c>
    </row>
    <row r="1265" spans="8:11" x14ac:dyDescent="0.25">
      <c r="H1265" t="s">
        <v>1778</v>
      </c>
      <c r="I1265" t="s">
        <v>1779</v>
      </c>
      <c r="J1265" t="s">
        <v>3037</v>
      </c>
      <c r="K1265" t="s">
        <v>3038</v>
      </c>
    </row>
    <row r="1266" spans="8:11" x14ac:dyDescent="0.25">
      <c r="H1266" t="s">
        <v>1778</v>
      </c>
      <c r="I1266" t="s">
        <v>1779</v>
      </c>
      <c r="J1266" t="s">
        <v>3039</v>
      </c>
      <c r="K1266" t="s">
        <v>3040</v>
      </c>
    </row>
    <row r="1267" spans="8:11" x14ac:dyDescent="0.25">
      <c r="H1267" t="s">
        <v>1778</v>
      </c>
      <c r="I1267" t="s">
        <v>1779</v>
      </c>
      <c r="J1267" t="s">
        <v>1786</v>
      </c>
      <c r="K1267" t="s">
        <v>3041</v>
      </c>
    </row>
    <row r="1268" spans="8:11" x14ac:dyDescent="0.25">
      <c r="H1268" t="s">
        <v>1778</v>
      </c>
      <c r="I1268" t="s">
        <v>1779</v>
      </c>
      <c r="J1268" t="s">
        <v>3042</v>
      </c>
      <c r="K1268" t="s">
        <v>3043</v>
      </c>
    </row>
    <row r="1269" spans="8:11" x14ac:dyDescent="0.25">
      <c r="H1269" t="s">
        <v>1778</v>
      </c>
      <c r="I1269" t="s">
        <v>1779</v>
      </c>
      <c r="J1269" t="s">
        <v>3044</v>
      </c>
      <c r="K1269" t="s">
        <v>3045</v>
      </c>
    </row>
    <row r="1270" spans="8:11" x14ac:dyDescent="0.25">
      <c r="H1270" t="s">
        <v>1778</v>
      </c>
      <c r="I1270" t="s">
        <v>1779</v>
      </c>
      <c r="J1270" t="s">
        <v>3046</v>
      </c>
      <c r="K1270" t="s">
        <v>3047</v>
      </c>
    </row>
    <row r="1271" spans="8:11" x14ac:dyDescent="0.25">
      <c r="H1271" t="s">
        <v>1778</v>
      </c>
      <c r="I1271" t="s">
        <v>1779</v>
      </c>
      <c r="J1271" t="s">
        <v>3048</v>
      </c>
      <c r="K1271" t="s">
        <v>3049</v>
      </c>
    </row>
    <row r="1272" spans="8:11" x14ac:dyDescent="0.25">
      <c r="H1272" t="s">
        <v>1497</v>
      </c>
      <c r="I1272" t="s">
        <v>1498</v>
      </c>
      <c r="J1272" t="s">
        <v>3050</v>
      </c>
      <c r="K1272" t="s">
        <v>3051</v>
      </c>
    </row>
    <row r="1273" spans="8:11" x14ac:dyDescent="0.25">
      <c r="H1273" t="s">
        <v>1497</v>
      </c>
      <c r="I1273" t="s">
        <v>1498</v>
      </c>
      <c r="J1273" t="s">
        <v>3052</v>
      </c>
      <c r="K1273" t="s">
        <v>3053</v>
      </c>
    </row>
    <row r="1274" spans="8:11" x14ac:dyDescent="0.25">
      <c r="H1274" t="s">
        <v>1497</v>
      </c>
      <c r="I1274" t="s">
        <v>1498</v>
      </c>
      <c r="J1274" t="s">
        <v>3054</v>
      </c>
      <c r="K1274" t="s">
        <v>3055</v>
      </c>
    </row>
    <row r="1275" spans="8:11" x14ac:dyDescent="0.25">
      <c r="H1275" t="s">
        <v>1497</v>
      </c>
      <c r="I1275" t="s">
        <v>1498</v>
      </c>
      <c r="J1275" t="s">
        <v>3056</v>
      </c>
      <c r="K1275" t="s">
        <v>3057</v>
      </c>
    </row>
    <row r="1276" spans="8:11" x14ac:dyDescent="0.25">
      <c r="H1276" t="s">
        <v>1497</v>
      </c>
      <c r="I1276" t="s">
        <v>1498</v>
      </c>
      <c r="J1276" t="s">
        <v>3058</v>
      </c>
      <c r="K1276" t="s">
        <v>3059</v>
      </c>
    </row>
    <row r="1277" spans="8:11" x14ac:dyDescent="0.25">
      <c r="H1277" t="s">
        <v>1497</v>
      </c>
      <c r="I1277" t="s">
        <v>1498</v>
      </c>
      <c r="J1277" t="s">
        <v>3060</v>
      </c>
      <c r="K1277" t="s">
        <v>3061</v>
      </c>
    </row>
    <row r="1278" spans="8:11" x14ac:dyDescent="0.25">
      <c r="H1278" t="s">
        <v>1497</v>
      </c>
      <c r="I1278" t="s">
        <v>1498</v>
      </c>
      <c r="J1278" t="s">
        <v>3062</v>
      </c>
      <c r="K1278" t="s">
        <v>3063</v>
      </c>
    </row>
    <row r="1279" spans="8:11" x14ac:dyDescent="0.25">
      <c r="H1279" t="s">
        <v>1497</v>
      </c>
      <c r="I1279" t="s">
        <v>1498</v>
      </c>
      <c r="J1279" t="s">
        <v>3064</v>
      </c>
      <c r="K1279" t="s">
        <v>3065</v>
      </c>
    </row>
    <row r="1280" spans="8:11" x14ac:dyDescent="0.25">
      <c r="H1280" t="s">
        <v>1497</v>
      </c>
      <c r="I1280" t="s">
        <v>1498</v>
      </c>
      <c r="J1280" t="s">
        <v>3066</v>
      </c>
      <c r="K1280" t="s">
        <v>3067</v>
      </c>
    </row>
    <row r="1281" spans="8:11" x14ac:dyDescent="0.25">
      <c r="H1281" t="s">
        <v>1497</v>
      </c>
      <c r="I1281" t="s">
        <v>1498</v>
      </c>
      <c r="J1281" t="s">
        <v>3068</v>
      </c>
      <c r="K1281" t="s">
        <v>3069</v>
      </c>
    </row>
    <row r="1282" spans="8:11" x14ac:dyDescent="0.25">
      <c r="H1282" t="s">
        <v>1497</v>
      </c>
      <c r="I1282" t="s">
        <v>1498</v>
      </c>
      <c r="J1282" t="s">
        <v>3070</v>
      </c>
      <c r="K1282" t="s">
        <v>3071</v>
      </c>
    </row>
    <row r="1283" spans="8:11" x14ac:dyDescent="0.25">
      <c r="H1283" t="s">
        <v>1497</v>
      </c>
      <c r="I1283" t="s">
        <v>1498</v>
      </c>
      <c r="J1283" t="s">
        <v>3072</v>
      </c>
      <c r="K1283" t="s">
        <v>3073</v>
      </c>
    </row>
    <row r="1284" spans="8:11" x14ac:dyDescent="0.25">
      <c r="H1284" t="s">
        <v>1497</v>
      </c>
      <c r="I1284" t="s">
        <v>1498</v>
      </c>
      <c r="J1284" t="s">
        <v>3074</v>
      </c>
      <c r="K1284" t="s">
        <v>3075</v>
      </c>
    </row>
    <row r="1285" spans="8:11" x14ac:dyDescent="0.25">
      <c r="H1285" t="s">
        <v>1497</v>
      </c>
      <c r="I1285" t="s">
        <v>1498</v>
      </c>
      <c r="J1285" t="s">
        <v>3076</v>
      </c>
      <c r="K1285" t="s">
        <v>3077</v>
      </c>
    </row>
    <row r="1286" spans="8:11" x14ac:dyDescent="0.25">
      <c r="H1286" t="s">
        <v>1497</v>
      </c>
      <c r="I1286" t="s">
        <v>1498</v>
      </c>
      <c r="J1286" t="s">
        <v>3078</v>
      </c>
      <c r="K1286" t="s">
        <v>3079</v>
      </c>
    </row>
    <row r="1287" spans="8:11" x14ac:dyDescent="0.25">
      <c r="H1287" t="s">
        <v>1497</v>
      </c>
      <c r="I1287" t="s">
        <v>1498</v>
      </c>
      <c r="J1287" t="s">
        <v>3080</v>
      </c>
      <c r="K1287" t="s">
        <v>3081</v>
      </c>
    </row>
    <row r="1288" spans="8:11" x14ac:dyDescent="0.25">
      <c r="H1288" t="s">
        <v>1497</v>
      </c>
      <c r="I1288" t="s">
        <v>1498</v>
      </c>
      <c r="J1288" t="s">
        <v>3082</v>
      </c>
      <c r="K1288" t="s">
        <v>3083</v>
      </c>
    </row>
    <row r="1289" spans="8:11" x14ac:dyDescent="0.25">
      <c r="H1289" t="s">
        <v>1497</v>
      </c>
      <c r="I1289" t="s">
        <v>1498</v>
      </c>
      <c r="J1289" t="s">
        <v>3084</v>
      </c>
      <c r="K1289" t="s">
        <v>3085</v>
      </c>
    </row>
    <row r="1290" spans="8:11" x14ac:dyDescent="0.25">
      <c r="H1290" t="s">
        <v>1497</v>
      </c>
      <c r="I1290" t="s">
        <v>1498</v>
      </c>
      <c r="J1290" t="s">
        <v>3086</v>
      </c>
      <c r="K1290" t="s">
        <v>3087</v>
      </c>
    </row>
    <row r="1291" spans="8:11" x14ac:dyDescent="0.25">
      <c r="H1291" t="s">
        <v>1497</v>
      </c>
      <c r="I1291" t="s">
        <v>1498</v>
      </c>
      <c r="J1291" t="s">
        <v>3088</v>
      </c>
      <c r="K1291" t="s">
        <v>3089</v>
      </c>
    </row>
    <row r="1292" spans="8:11" x14ac:dyDescent="0.25">
      <c r="H1292" t="s">
        <v>1497</v>
      </c>
      <c r="I1292" t="s">
        <v>1498</v>
      </c>
      <c r="J1292" t="s">
        <v>3090</v>
      </c>
      <c r="K1292" t="s">
        <v>3091</v>
      </c>
    </row>
    <row r="1293" spans="8:11" x14ac:dyDescent="0.25">
      <c r="H1293" t="s">
        <v>1497</v>
      </c>
      <c r="I1293" t="s">
        <v>1498</v>
      </c>
      <c r="J1293" t="s">
        <v>3090</v>
      </c>
      <c r="K1293" t="s">
        <v>3092</v>
      </c>
    </row>
    <row r="1294" spans="8:11" x14ac:dyDescent="0.25">
      <c r="H1294" t="s">
        <v>3093</v>
      </c>
      <c r="I1294" t="s">
        <v>3094</v>
      </c>
      <c r="J1294" t="s">
        <v>3095</v>
      </c>
      <c r="K1294" t="s">
        <v>3096</v>
      </c>
    </row>
    <row r="1295" spans="8:11" x14ac:dyDescent="0.25">
      <c r="H1295" t="s">
        <v>3093</v>
      </c>
      <c r="I1295" t="s">
        <v>3094</v>
      </c>
      <c r="J1295" t="s">
        <v>3097</v>
      </c>
      <c r="K1295" t="s">
        <v>3098</v>
      </c>
    </row>
    <row r="1296" spans="8:11" x14ac:dyDescent="0.25">
      <c r="H1296" t="s">
        <v>3093</v>
      </c>
      <c r="I1296" t="s">
        <v>3094</v>
      </c>
      <c r="J1296" t="s">
        <v>3099</v>
      </c>
      <c r="K1296" t="s">
        <v>3100</v>
      </c>
    </row>
    <row r="1297" spans="8:11" x14ac:dyDescent="0.25">
      <c r="H1297" t="s">
        <v>3093</v>
      </c>
      <c r="I1297" t="s">
        <v>3094</v>
      </c>
      <c r="J1297" t="s">
        <v>3101</v>
      </c>
      <c r="K1297" t="s">
        <v>3102</v>
      </c>
    </row>
    <row r="1298" spans="8:11" x14ac:dyDescent="0.25">
      <c r="H1298" t="s">
        <v>3093</v>
      </c>
      <c r="I1298" t="s">
        <v>3094</v>
      </c>
      <c r="J1298" t="s">
        <v>3103</v>
      </c>
      <c r="K1298" t="s">
        <v>3104</v>
      </c>
    </row>
    <row r="1299" spans="8:11" x14ac:dyDescent="0.25">
      <c r="H1299" t="s">
        <v>3093</v>
      </c>
      <c r="I1299" t="s">
        <v>3094</v>
      </c>
      <c r="J1299" t="s">
        <v>3105</v>
      </c>
      <c r="K1299" t="s">
        <v>3106</v>
      </c>
    </row>
    <row r="1300" spans="8:11" x14ac:dyDescent="0.25">
      <c r="H1300" t="s">
        <v>3093</v>
      </c>
      <c r="I1300" t="s">
        <v>3094</v>
      </c>
      <c r="J1300" t="s">
        <v>3107</v>
      </c>
      <c r="K1300" t="s">
        <v>3108</v>
      </c>
    </row>
    <row r="1301" spans="8:11" x14ac:dyDescent="0.25">
      <c r="H1301" t="s">
        <v>3093</v>
      </c>
      <c r="I1301" t="s">
        <v>3094</v>
      </c>
      <c r="J1301" t="s">
        <v>3109</v>
      </c>
      <c r="K1301" t="s">
        <v>3110</v>
      </c>
    </row>
    <row r="1302" spans="8:11" x14ac:dyDescent="0.25">
      <c r="H1302" t="s">
        <v>3093</v>
      </c>
      <c r="I1302" t="s">
        <v>3094</v>
      </c>
      <c r="J1302" t="s">
        <v>3111</v>
      </c>
      <c r="K1302" t="s">
        <v>3112</v>
      </c>
    </row>
    <row r="1303" spans="8:11" x14ac:dyDescent="0.25">
      <c r="H1303" t="s">
        <v>3093</v>
      </c>
      <c r="I1303" t="s">
        <v>3094</v>
      </c>
      <c r="J1303" t="s">
        <v>3113</v>
      </c>
      <c r="K1303" t="s">
        <v>3114</v>
      </c>
    </row>
    <row r="1304" spans="8:11" x14ac:dyDescent="0.25">
      <c r="H1304" t="s">
        <v>3093</v>
      </c>
      <c r="I1304" t="s">
        <v>3094</v>
      </c>
      <c r="J1304" t="s">
        <v>3115</v>
      </c>
      <c r="K1304" t="s">
        <v>3116</v>
      </c>
    </row>
    <row r="1305" spans="8:11" x14ac:dyDescent="0.25">
      <c r="H1305" t="s">
        <v>3093</v>
      </c>
      <c r="I1305" t="s">
        <v>3094</v>
      </c>
      <c r="J1305" t="s">
        <v>3117</v>
      </c>
      <c r="K1305" t="s">
        <v>3118</v>
      </c>
    </row>
    <row r="1306" spans="8:11" x14ac:dyDescent="0.25">
      <c r="H1306" t="s">
        <v>3093</v>
      </c>
      <c r="I1306" t="s">
        <v>3094</v>
      </c>
      <c r="J1306" t="s">
        <v>3119</v>
      </c>
      <c r="K1306" t="s">
        <v>3120</v>
      </c>
    </row>
    <row r="1307" spans="8:11" x14ac:dyDescent="0.25">
      <c r="H1307" t="s">
        <v>3093</v>
      </c>
      <c r="I1307" t="s">
        <v>3094</v>
      </c>
      <c r="J1307" t="s">
        <v>3121</v>
      </c>
      <c r="K1307" t="s">
        <v>3122</v>
      </c>
    </row>
    <row r="1308" spans="8:11" x14ac:dyDescent="0.25">
      <c r="H1308" t="s">
        <v>3093</v>
      </c>
      <c r="I1308" t="s">
        <v>3094</v>
      </c>
      <c r="J1308" t="s">
        <v>3123</v>
      </c>
      <c r="K1308" t="s">
        <v>3124</v>
      </c>
    </row>
    <row r="1309" spans="8:11" x14ac:dyDescent="0.25">
      <c r="H1309" t="s">
        <v>3093</v>
      </c>
      <c r="I1309" t="s">
        <v>3094</v>
      </c>
      <c r="J1309" t="s">
        <v>3125</v>
      </c>
      <c r="K1309" t="s">
        <v>3126</v>
      </c>
    </row>
    <row r="1310" spans="8:11" x14ac:dyDescent="0.25">
      <c r="H1310" t="s">
        <v>3093</v>
      </c>
      <c r="I1310" t="s">
        <v>3094</v>
      </c>
      <c r="J1310" t="s">
        <v>3127</v>
      </c>
      <c r="K1310" t="s">
        <v>3128</v>
      </c>
    </row>
    <row r="1311" spans="8:11" x14ac:dyDescent="0.25">
      <c r="H1311" t="s">
        <v>3093</v>
      </c>
      <c r="I1311" t="s">
        <v>3094</v>
      </c>
      <c r="J1311" t="s">
        <v>3094</v>
      </c>
      <c r="K1311" t="s">
        <v>3129</v>
      </c>
    </row>
    <row r="1312" spans="8:11" x14ac:dyDescent="0.25">
      <c r="H1312" t="s">
        <v>3093</v>
      </c>
      <c r="I1312" t="s">
        <v>3094</v>
      </c>
      <c r="J1312" t="s">
        <v>3094</v>
      </c>
      <c r="K1312" t="s">
        <v>3130</v>
      </c>
    </row>
    <row r="1313" spans="8:11" x14ac:dyDescent="0.25">
      <c r="H1313" t="s">
        <v>3093</v>
      </c>
      <c r="I1313" t="s">
        <v>3094</v>
      </c>
      <c r="J1313" t="s">
        <v>3094</v>
      </c>
      <c r="K1313" t="s">
        <v>3131</v>
      </c>
    </row>
    <row r="1314" spans="8:11" x14ac:dyDescent="0.25">
      <c r="H1314" t="s">
        <v>3093</v>
      </c>
      <c r="I1314" t="s">
        <v>3094</v>
      </c>
      <c r="J1314" t="s">
        <v>3094</v>
      </c>
      <c r="K1314" t="s">
        <v>3132</v>
      </c>
    </row>
    <row r="1315" spans="8:11" x14ac:dyDescent="0.25">
      <c r="H1315" t="s">
        <v>3093</v>
      </c>
      <c r="I1315" t="s">
        <v>3094</v>
      </c>
      <c r="J1315" t="s">
        <v>3133</v>
      </c>
      <c r="K1315" t="s">
        <v>3134</v>
      </c>
    </row>
    <row r="1316" spans="8:11" x14ac:dyDescent="0.25">
      <c r="H1316" t="s">
        <v>3093</v>
      </c>
      <c r="I1316" t="s">
        <v>3094</v>
      </c>
      <c r="J1316" t="s">
        <v>3135</v>
      </c>
      <c r="K1316" t="s">
        <v>3136</v>
      </c>
    </row>
    <row r="1317" spans="8:11" x14ac:dyDescent="0.25">
      <c r="H1317" t="s">
        <v>3137</v>
      </c>
      <c r="I1317" t="s">
        <v>3138</v>
      </c>
      <c r="J1317" t="s">
        <v>3139</v>
      </c>
      <c r="K1317" t="s">
        <v>3140</v>
      </c>
    </row>
    <row r="1318" spans="8:11" x14ac:dyDescent="0.25">
      <c r="H1318" t="s">
        <v>3137</v>
      </c>
      <c r="I1318" t="s">
        <v>3138</v>
      </c>
      <c r="J1318" t="s">
        <v>3141</v>
      </c>
      <c r="K1318" t="s">
        <v>3142</v>
      </c>
    </row>
    <row r="1319" spans="8:11" x14ac:dyDescent="0.25">
      <c r="H1319" t="s">
        <v>3137</v>
      </c>
      <c r="I1319" t="s">
        <v>3138</v>
      </c>
      <c r="J1319" t="s">
        <v>3143</v>
      </c>
      <c r="K1319" t="s">
        <v>3144</v>
      </c>
    </row>
    <row r="1320" spans="8:11" x14ac:dyDescent="0.25">
      <c r="H1320" t="s">
        <v>3137</v>
      </c>
      <c r="I1320" t="s">
        <v>3138</v>
      </c>
      <c r="J1320" t="s">
        <v>3145</v>
      </c>
      <c r="K1320" t="s">
        <v>3146</v>
      </c>
    </row>
    <row r="1321" spans="8:11" x14ac:dyDescent="0.25">
      <c r="H1321" t="s">
        <v>3137</v>
      </c>
      <c r="I1321" t="s">
        <v>3138</v>
      </c>
      <c r="J1321" t="s">
        <v>3145</v>
      </c>
      <c r="K1321" t="s">
        <v>3147</v>
      </c>
    </row>
    <row r="1322" spans="8:11" x14ac:dyDescent="0.25">
      <c r="H1322" t="s">
        <v>3137</v>
      </c>
      <c r="I1322" t="s">
        <v>3138</v>
      </c>
      <c r="J1322" t="s">
        <v>3148</v>
      </c>
      <c r="K1322" t="s">
        <v>3149</v>
      </c>
    </row>
    <row r="1323" spans="8:11" x14ac:dyDescent="0.25">
      <c r="H1323" t="s">
        <v>3137</v>
      </c>
      <c r="I1323" t="s">
        <v>3138</v>
      </c>
      <c r="J1323" t="s">
        <v>3150</v>
      </c>
      <c r="K1323" t="s">
        <v>3151</v>
      </c>
    </row>
    <row r="1324" spans="8:11" x14ac:dyDescent="0.25">
      <c r="H1324" t="s">
        <v>3137</v>
      </c>
      <c r="I1324" t="s">
        <v>3138</v>
      </c>
      <c r="J1324" t="s">
        <v>3152</v>
      </c>
      <c r="K1324" t="s">
        <v>3153</v>
      </c>
    </row>
    <row r="1325" spans="8:11" x14ac:dyDescent="0.25">
      <c r="H1325" t="s">
        <v>3137</v>
      </c>
      <c r="I1325" t="s">
        <v>3138</v>
      </c>
      <c r="J1325" t="s">
        <v>3154</v>
      </c>
      <c r="K1325" t="s">
        <v>3155</v>
      </c>
    </row>
    <row r="1326" spans="8:11" x14ac:dyDescent="0.25">
      <c r="H1326" t="s">
        <v>3137</v>
      </c>
      <c r="I1326" t="s">
        <v>3138</v>
      </c>
      <c r="J1326" t="s">
        <v>3156</v>
      </c>
      <c r="K1326" t="s">
        <v>3157</v>
      </c>
    </row>
    <row r="1327" spans="8:11" x14ac:dyDescent="0.25">
      <c r="H1327" t="s">
        <v>3137</v>
      </c>
      <c r="I1327" t="s">
        <v>3138</v>
      </c>
      <c r="J1327" t="s">
        <v>3158</v>
      </c>
      <c r="K1327" t="s">
        <v>3159</v>
      </c>
    </row>
    <row r="1328" spans="8:11" x14ac:dyDescent="0.25">
      <c r="H1328" t="s">
        <v>3137</v>
      </c>
      <c r="I1328" t="s">
        <v>3138</v>
      </c>
      <c r="J1328" t="s">
        <v>3160</v>
      </c>
      <c r="K1328" t="s">
        <v>3161</v>
      </c>
    </row>
    <row r="1329" spans="8:11" x14ac:dyDescent="0.25">
      <c r="H1329" t="s">
        <v>3137</v>
      </c>
      <c r="I1329" t="s">
        <v>3138</v>
      </c>
      <c r="J1329" t="s">
        <v>3162</v>
      </c>
      <c r="K1329" t="s">
        <v>3163</v>
      </c>
    </row>
    <row r="1330" spans="8:11" x14ac:dyDescent="0.25">
      <c r="H1330" t="s">
        <v>3137</v>
      </c>
      <c r="I1330" t="s">
        <v>3138</v>
      </c>
      <c r="J1330" t="s">
        <v>3164</v>
      </c>
      <c r="K1330" t="s">
        <v>3165</v>
      </c>
    </row>
    <row r="1331" spans="8:11" x14ac:dyDescent="0.25">
      <c r="H1331" t="s">
        <v>3137</v>
      </c>
      <c r="I1331" t="s">
        <v>3138</v>
      </c>
      <c r="J1331" t="s">
        <v>3166</v>
      </c>
      <c r="K1331" t="s">
        <v>3167</v>
      </c>
    </row>
    <row r="1332" spans="8:11" x14ac:dyDescent="0.25">
      <c r="H1332" t="s">
        <v>3137</v>
      </c>
      <c r="I1332" t="s">
        <v>3138</v>
      </c>
      <c r="J1332" t="s">
        <v>3168</v>
      </c>
      <c r="K1332" t="s">
        <v>3169</v>
      </c>
    </row>
    <row r="1333" spans="8:11" x14ac:dyDescent="0.25">
      <c r="H1333" t="s">
        <v>3137</v>
      </c>
      <c r="I1333" t="s">
        <v>3138</v>
      </c>
      <c r="J1333" t="s">
        <v>3170</v>
      </c>
      <c r="K1333" t="s">
        <v>3171</v>
      </c>
    </row>
    <row r="1334" spans="8:11" x14ac:dyDescent="0.25">
      <c r="H1334" t="s">
        <v>3137</v>
      </c>
      <c r="I1334" t="s">
        <v>3138</v>
      </c>
      <c r="J1334" t="s">
        <v>3172</v>
      </c>
      <c r="K1334" t="s">
        <v>3173</v>
      </c>
    </row>
    <row r="1335" spans="8:11" x14ac:dyDescent="0.25">
      <c r="H1335" t="s">
        <v>3137</v>
      </c>
      <c r="I1335" t="s">
        <v>3138</v>
      </c>
      <c r="J1335" t="s">
        <v>3174</v>
      </c>
      <c r="K1335" t="s">
        <v>3175</v>
      </c>
    </row>
    <row r="1336" spans="8:11" x14ac:dyDescent="0.25">
      <c r="H1336" t="s">
        <v>3137</v>
      </c>
      <c r="I1336" t="s">
        <v>3138</v>
      </c>
      <c r="J1336" t="s">
        <v>3176</v>
      </c>
      <c r="K1336" t="s">
        <v>3177</v>
      </c>
    </row>
    <row r="1337" spans="8:11" x14ac:dyDescent="0.25">
      <c r="H1337" t="s">
        <v>3137</v>
      </c>
      <c r="I1337" t="s">
        <v>3138</v>
      </c>
      <c r="J1337" t="s">
        <v>3150</v>
      </c>
      <c r="K1337" t="s">
        <v>3178</v>
      </c>
    </row>
    <row r="1338" spans="8:11" x14ac:dyDescent="0.25">
      <c r="H1338" t="s">
        <v>3137</v>
      </c>
      <c r="I1338" t="s">
        <v>3138</v>
      </c>
      <c r="J1338" t="s">
        <v>3179</v>
      </c>
      <c r="K1338" t="s">
        <v>3180</v>
      </c>
    </row>
    <row r="1339" spans="8:11" x14ac:dyDescent="0.25">
      <c r="H1339" t="s">
        <v>3137</v>
      </c>
      <c r="I1339" t="s">
        <v>3138</v>
      </c>
      <c r="J1339" t="s">
        <v>3181</v>
      </c>
      <c r="K1339" t="s">
        <v>3182</v>
      </c>
    </row>
    <row r="1340" spans="8:11" x14ac:dyDescent="0.25">
      <c r="H1340" t="s">
        <v>3137</v>
      </c>
      <c r="I1340" t="s">
        <v>3138</v>
      </c>
      <c r="J1340" t="s">
        <v>3183</v>
      </c>
      <c r="K1340" t="s">
        <v>3184</v>
      </c>
    </row>
    <row r="1341" spans="8:11" x14ac:dyDescent="0.25">
      <c r="H1341" t="s">
        <v>3185</v>
      </c>
      <c r="I1341" t="s">
        <v>3186</v>
      </c>
      <c r="J1341" t="s">
        <v>3187</v>
      </c>
      <c r="K1341" t="s">
        <v>3188</v>
      </c>
    </row>
    <row r="1342" spans="8:11" x14ac:dyDescent="0.25">
      <c r="H1342" t="s">
        <v>3185</v>
      </c>
      <c r="I1342" t="s">
        <v>3186</v>
      </c>
      <c r="J1342" t="s">
        <v>3189</v>
      </c>
      <c r="K1342" t="s">
        <v>3190</v>
      </c>
    </row>
    <row r="1343" spans="8:11" x14ac:dyDescent="0.25">
      <c r="H1343" t="s">
        <v>3185</v>
      </c>
      <c r="I1343" t="s">
        <v>3186</v>
      </c>
      <c r="J1343" t="s">
        <v>3191</v>
      </c>
      <c r="K1343" t="s">
        <v>3192</v>
      </c>
    </row>
    <row r="1344" spans="8:11" x14ac:dyDescent="0.25">
      <c r="H1344" t="s">
        <v>3185</v>
      </c>
      <c r="I1344" t="s">
        <v>3186</v>
      </c>
      <c r="J1344" t="s">
        <v>3193</v>
      </c>
      <c r="K1344" t="s">
        <v>3194</v>
      </c>
    </row>
    <row r="1345" spans="8:11" x14ac:dyDescent="0.25">
      <c r="H1345" t="s">
        <v>3185</v>
      </c>
      <c r="I1345" t="s">
        <v>3186</v>
      </c>
      <c r="J1345" t="s">
        <v>3195</v>
      </c>
      <c r="K1345" t="s">
        <v>3196</v>
      </c>
    </row>
    <row r="1346" spans="8:11" x14ac:dyDescent="0.25">
      <c r="H1346" t="s">
        <v>3185</v>
      </c>
      <c r="I1346" t="s">
        <v>3186</v>
      </c>
      <c r="J1346" t="s">
        <v>3197</v>
      </c>
      <c r="K1346" t="s">
        <v>3198</v>
      </c>
    </row>
    <row r="1347" spans="8:11" x14ac:dyDescent="0.25">
      <c r="H1347" t="s">
        <v>3185</v>
      </c>
      <c r="I1347" t="s">
        <v>3186</v>
      </c>
      <c r="J1347" t="s">
        <v>2325</v>
      </c>
      <c r="K1347" t="s">
        <v>3199</v>
      </c>
    </row>
    <row r="1348" spans="8:11" x14ac:dyDescent="0.25">
      <c r="H1348" t="s">
        <v>3185</v>
      </c>
      <c r="I1348" t="s">
        <v>3186</v>
      </c>
      <c r="J1348" t="s">
        <v>3200</v>
      </c>
      <c r="K1348" t="s">
        <v>3201</v>
      </c>
    </row>
    <row r="1349" spans="8:11" x14ac:dyDescent="0.25">
      <c r="H1349" t="s">
        <v>3185</v>
      </c>
      <c r="I1349" t="s">
        <v>3186</v>
      </c>
      <c r="J1349" t="s">
        <v>3200</v>
      </c>
      <c r="K1349" t="s">
        <v>3202</v>
      </c>
    </row>
    <row r="1350" spans="8:11" x14ac:dyDescent="0.25">
      <c r="H1350" t="s">
        <v>3203</v>
      </c>
      <c r="I1350" t="s">
        <v>3204</v>
      </c>
      <c r="J1350" t="s">
        <v>3205</v>
      </c>
      <c r="K1350" t="s">
        <v>3206</v>
      </c>
    </row>
    <row r="1351" spans="8:11" x14ac:dyDescent="0.25">
      <c r="H1351" t="s">
        <v>3203</v>
      </c>
      <c r="I1351" t="s">
        <v>3204</v>
      </c>
      <c r="J1351" t="s">
        <v>3207</v>
      </c>
      <c r="K1351" t="s">
        <v>3208</v>
      </c>
    </row>
    <row r="1352" spans="8:11" x14ac:dyDescent="0.25">
      <c r="H1352" t="s">
        <v>3203</v>
      </c>
      <c r="I1352" t="s">
        <v>3204</v>
      </c>
      <c r="J1352" t="s">
        <v>3209</v>
      </c>
      <c r="K1352" t="s">
        <v>3210</v>
      </c>
    </row>
    <row r="1353" spans="8:11" x14ac:dyDescent="0.25">
      <c r="H1353" t="s">
        <v>3203</v>
      </c>
      <c r="I1353" t="s">
        <v>3204</v>
      </c>
      <c r="J1353" t="s">
        <v>3211</v>
      </c>
      <c r="K1353" t="s">
        <v>3212</v>
      </c>
    </row>
    <row r="1354" spans="8:11" x14ac:dyDescent="0.25">
      <c r="H1354" t="s">
        <v>3203</v>
      </c>
      <c r="I1354" t="s">
        <v>3204</v>
      </c>
      <c r="J1354" t="s">
        <v>3213</v>
      </c>
      <c r="K1354" t="s">
        <v>3214</v>
      </c>
    </row>
    <row r="1355" spans="8:11" x14ac:dyDescent="0.25">
      <c r="H1355" t="s">
        <v>3203</v>
      </c>
      <c r="I1355" t="s">
        <v>3204</v>
      </c>
      <c r="J1355" t="s">
        <v>3215</v>
      </c>
      <c r="K1355" t="s">
        <v>3216</v>
      </c>
    </row>
    <row r="1356" spans="8:11" x14ac:dyDescent="0.25">
      <c r="H1356" t="s">
        <v>3203</v>
      </c>
      <c r="I1356" t="s">
        <v>3204</v>
      </c>
      <c r="J1356" t="s">
        <v>3217</v>
      </c>
      <c r="K1356" t="s">
        <v>3218</v>
      </c>
    </row>
    <row r="1357" spans="8:11" x14ac:dyDescent="0.25">
      <c r="H1357" t="s">
        <v>3203</v>
      </c>
      <c r="I1357" t="s">
        <v>3204</v>
      </c>
      <c r="J1357" t="s">
        <v>3204</v>
      </c>
      <c r="K1357" t="s">
        <v>3219</v>
      </c>
    </row>
    <row r="1358" spans="8:11" x14ac:dyDescent="0.25">
      <c r="H1358" t="s">
        <v>3203</v>
      </c>
      <c r="I1358" t="s">
        <v>3204</v>
      </c>
      <c r="J1358" t="s">
        <v>3220</v>
      </c>
      <c r="K1358" t="s">
        <v>3221</v>
      </c>
    </row>
    <row r="1359" spans="8:11" x14ac:dyDescent="0.25">
      <c r="H1359" t="s">
        <v>3203</v>
      </c>
      <c r="I1359" t="s">
        <v>3204</v>
      </c>
      <c r="J1359" t="s">
        <v>3222</v>
      </c>
      <c r="K1359" t="s">
        <v>3223</v>
      </c>
    </row>
    <row r="1360" spans="8:11" x14ac:dyDescent="0.25">
      <c r="H1360" t="s">
        <v>3203</v>
      </c>
      <c r="I1360" t="s">
        <v>3204</v>
      </c>
      <c r="J1360" t="s">
        <v>3224</v>
      </c>
      <c r="K1360" t="s">
        <v>3225</v>
      </c>
    </row>
    <row r="1361" spans="8:11" x14ac:dyDescent="0.25">
      <c r="H1361" t="s">
        <v>3226</v>
      </c>
      <c r="I1361" t="s">
        <v>3227</v>
      </c>
      <c r="J1361" t="s">
        <v>3228</v>
      </c>
      <c r="K1361" t="s">
        <v>3229</v>
      </c>
    </row>
    <row r="1362" spans="8:11" x14ac:dyDescent="0.25">
      <c r="H1362" t="s">
        <v>3226</v>
      </c>
      <c r="I1362" t="s">
        <v>3227</v>
      </c>
      <c r="J1362" t="s">
        <v>3230</v>
      </c>
      <c r="K1362" t="s">
        <v>3231</v>
      </c>
    </row>
    <row r="1363" spans="8:11" x14ac:dyDescent="0.25">
      <c r="H1363" t="s">
        <v>3226</v>
      </c>
      <c r="I1363" t="s">
        <v>3227</v>
      </c>
      <c r="J1363" t="s">
        <v>3232</v>
      </c>
      <c r="K1363" t="s">
        <v>3233</v>
      </c>
    </row>
    <row r="1364" spans="8:11" x14ac:dyDescent="0.25">
      <c r="H1364" t="s">
        <v>3226</v>
      </c>
      <c r="I1364" t="s">
        <v>3227</v>
      </c>
      <c r="J1364" t="s">
        <v>3234</v>
      </c>
      <c r="K1364" t="s">
        <v>3235</v>
      </c>
    </row>
    <row r="1365" spans="8:11" x14ac:dyDescent="0.25">
      <c r="H1365" t="s">
        <v>3226</v>
      </c>
      <c r="I1365" t="s">
        <v>3227</v>
      </c>
      <c r="J1365" t="s">
        <v>3236</v>
      </c>
      <c r="K1365" t="s">
        <v>3237</v>
      </c>
    </row>
    <row r="1366" spans="8:11" x14ac:dyDescent="0.25">
      <c r="H1366" t="s">
        <v>3226</v>
      </c>
      <c r="I1366" t="s">
        <v>3227</v>
      </c>
      <c r="J1366" t="s">
        <v>3238</v>
      </c>
      <c r="K1366" t="s">
        <v>3239</v>
      </c>
    </row>
    <row r="1367" spans="8:11" x14ac:dyDescent="0.25">
      <c r="H1367" t="s">
        <v>3226</v>
      </c>
      <c r="I1367" t="s">
        <v>3227</v>
      </c>
      <c r="J1367" t="s">
        <v>3240</v>
      </c>
      <c r="K1367" t="s">
        <v>3241</v>
      </c>
    </row>
    <row r="1368" spans="8:11" x14ac:dyDescent="0.25">
      <c r="H1368" t="s">
        <v>3226</v>
      </c>
      <c r="I1368" t="s">
        <v>3227</v>
      </c>
      <c r="J1368" t="s">
        <v>3242</v>
      </c>
      <c r="K1368" t="s">
        <v>3243</v>
      </c>
    </row>
    <row r="1369" spans="8:11" x14ac:dyDescent="0.25">
      <c r="H1369" t="s">
        <v>3226</v>
      </c>
      <c r="I1369" t="s">
        <v>3227</v>
      </c>
      <c r="J1369" t="s">
        <v>3244</v>
      </c>
      <c r="K1369" t="s">
        <v>3245</v>
      </c>
    </row>
    <row r="1370" spans="8:11" x14ac:dyDescent="0.25">
      <c r="H1370" t="s">
        <v>3226</v>
      </c>
      <c r="I1370" t="s">
        <v>3227</v>
      </c>
      <c r="J1370" t="s">
        <v>3246</v>
      </c>
      <c r="K1370" t="s">
        <v>3247</v>
      </c>
    </row>
    <row r="1371" spans="8:11" x14ac:dyDescent="0.25">
      <c r="H1371" t="s">
        <v>3226</v>
      </c>
      <c r="I1371" t="s">
        <v>3227</v>
      </c>
      <c r="J1371" t="s">
        <v>3248</v>
      </c>
      <c r="K1371" t="s">
        <v>3249</v>
      </c>
    </row>
    <row r="1372" spans="8:11" x14ac:dyDescent="0.25">
      <c r="H1372" t="s">
        <v>3226</v>
      </c>
      <c r="I1372" t="s">
        <v>3227</v>
      </c>
      <c r="J1372" t="s">
        <v>3227</v>
      </c>
      <c r="K1372" t="s">
        <v>3250</v>
      </c>
    </row>
    <row r="1373" spans="8:11" x14ac:dyDescent="0.25">
      <c r="H1373" t="s">
        <v>3226</v>
      </c>
      <c r="I1373" t="s">
        <v>3227</v>
      </c>
      <c r="J1373" t="s">
        <v>3227</v>
      </c>
      <c r="K1373" t="s">
        <v>3251</v>
      </c>
    </row>
    <row r="1374" spans="8:11" x14ac:dyDescent="0.25">
      <c r="H1374" t="s">
        <v>3226</v>
      </c>
      <c r="I1374" t="s">
        <v>3227</v>
      </c>
      <c r="J1374" t="s">
        <v>3252</v>
      </c>
      <c r="K1374" t="s">
        <v>3253</v>
      </c>
    </row>
    <row r="1375" spans="8:11" x14ac:dyDescent="0.25">
      <c r="H1375" t="s">
        <v>3226</v>
      </c>
      <c r="I1375" t="s">
        <v>3227</v>
      </c>
      <c r="J1375" t="s">
        <v>3252</v>
      </c>
      <c r="K1375" t="s">
        <v>3254</v>
      </c>
    </row>
    <row r="1376" spans="8:11" x14ac:dyDescent="0.25">
      <c r="H1376" t="s">
        <v>3226</v>
      </c>
      <c r="I1376" t="s">
        <v>3227</v>
      </c>
      <c r="J1376" t="s">
        <v>3255</v>
      </c>
      <c r="K1376" t="s">
        <v>3256</v>
      </c>
    </row>
    <row r="1377" spans="8:11" x14ac:dyDescent="0.25">
      <c r="H1377" t="s">
        <v>3257</v>
      </c>
      <c r="I1377" t="s">
        <v>1030</v>
      </c>
      <c r="J1377" t="s">
        <v>3258</v>
      </c>
      <c r="K1377" t="s">
        <v>3259</v>
      </c>
    </row>
    <row r="1378" spans="8:11" x14ac:dyDescent="0.25">
      <c r="H1378" t="s">
        <v>3257</v>
      </c>
      <c r="I1378" t="s">
        <v>1030</v>
      </c>
      <c r="J1378" t="s">
        <v>3260</v>
      </c>
      <c r="K1378" t="s">
        <v>3261</v>
      </c>
    </row>
    <row r="1379" spans="8:11" x14ac:dyDescent="0.25">
      <c r="H1379" t="s">
        <v>3257</v>
      </c>
      <c r="I1379" t="s">
        <v>1030</v>
      </c>
      <c r="J1379" t="s">
        <v>3262</v>
      </c>
      <c r="K1379" t="s">
        <v>3263</v>
      </c>
    </row>
    <row r="1380" spans="8:11" x14ac:dyDescent="0.25">
      <c r="H1380" t="s">
        <v>3257</v>
      </c>
      <c r="I1380" t="s">
        <v>1030</v>
      </c>
      <c r="J1380" t="s">
        <v>3264</v>
      </c>
      <c r="K1380" t="s">
        <v>3265</v>
      </c>
    </row>
    <row r="1381" spans="8:11" x14ac:dyDescent="0.25">
      <c r="H1381" t="s">
        <v>3257</v>
      </c>
      <c r="I1381" t="s">
        <v>1030</v>
      </c>
      <c r="J1381" t="s">
        <v>3266</v>
      </c>
      <c r="K1381" t="s">
        <v>3267</v>
      </c>
    </row>
    <row r="1382" spans="8:11" x14ac:dyDescent="0.25">
      <c r="H1382" t="s">
        <v>3257</v>
      </c>
      <c r="I1382" t="s">
        <v>1030</v>
      </c>
      <c r="J1382" t="s">
        <v>3268</v>
      </c>
      <c r="K1382" t="s">
        <v>3269</v>
      </c>
    </row>
    <row r="1383" spans="8:11" x14ac:dyDescent="0.25">
      <c r="H1383" t="s">
        <v>3257</v>
      </c>
      <c r="I1383" t="s">
        <v>1030</v>
      </c>
      <c r="J1383" t="s">
        <v>3270</v>
      </c>
      <c r="K1383" t="s">
        <v>3271</v>
      </c>
    </row>
    <row r="1384" spans="8:11" x14ac:dyDescent="0.25">
      <c r="H1384" t="s">
        <v>3257</v>
      </c>
      <c r="I1384" t="s">
        <v>1030</v>
      </c>
      <c r="J1384" t="s">
        <v>3272</v>
      </c>
      <c r="K1384" t="s">
        <v>3273</v>
      </c>
    </row>
    <row r="1385" spans="8:11" x14ac:dyDescent="0.25">
      <c r="H1385" t="s">
        <v>3257</v>
      </c>
      <c r="I1385" t="s">
        <v>1030</v>
      </c>
      <c r="J1385" t="s">
        <v>3274</v>
      </c>
      <c r="K1385" t="s">
        <v>3275</v>
      </c>
    </row>
    <row r="1386" spans="8:11" x14ac:dyDescent="0.25">
      <c r="H1386" t="s">
        <v>3257</v>
      </c>
      <c r="I1386" t="s">
        <v>1030</v>
      </c>
      <c r="J1386" t="s">
        <v>3276</v>
      </c>
      <c r="K1386" t="s">
        <v>3277</v>
      </c>
    </row>
    <row r="1387" spans="8:11" x14ac:dyDescent="0.25">
      <c r="H1387" t="s">
        <v>3257</v>
      </c>
      <c r="I1387" t="s">
        <v>1030</v>
      </c>
      <c r="J1387" t="s">
        <v>3278</v>
      </c>
      <c r="K1387" t="s">
        <v>3279</v>
      </c>
    </row>
    <row r="1388" spans="8:11" x14ac:dyDescent="0.25">
      <c r="H1388" t="s">
        <v>3257</v>
      </c>
      <c r="I1388" t="s">
        <v>1030</v>
      </c>
      <c r="J1388" t="s">
        <v>3280</v>
      </c>
      <c r="K1388" t="s">
        <v>3281</v>
      </c>
    </row>
    <row r="1389" spans="8:11" x14ac:dyDescent="0.25">
      <c r="H1389" t="s">
        <v>3257</v>
      </c>
      <c r="I1389" t="s">
        <v>1030</v>
      </c>
      <c r="J1389" t="s">
        <v>3282</v>
      </c>
      <c r="K1389" t="s">
        <v>3283</v>
      </c>
    </row>
    <row r="1390" spans="8:11" x14ac:dyDescent="0.25">
      <c r="H1390" t="s">
        <v>3257</v>
      </c>
      <c r="I1390" t="s">
        <v>1030</v>
      </c>
      <c r="J1390" t="s">
        <v>3284</v>
      </c>
      <c r="K1390" t="s">
        <v>3285</v>
      </c>
    </row>
    <row r="1391" spans="8:11" x14ac:dyDescent="0.25">
      <c r="H1391" t="s">
        <v>3257</v>
      </c>
      <c r="I1391" t="s">
        <v>1030</v>
      </c>
      <c r="J1391" t="s">
        <v>3286</v>
      </c>
      <c r="K1391" t="s">
        <v>3287</v>
      </c>
    </row>
    <row r="1392" spans="8:11" x14ac:dyDescent="0.25">
      <c r="H1392" t="s">
        <v>3257</v>
      </c>
      <c r="I1392" t="s">
        <v>1030</v>
      </c>
      <c r="J1392" t="s">
        <v>3288</v>
      </c>
      <c r="K1392" t="s">
        <v>3289</v>
      </c>
    </row>
    <row r="1393" spans="8:11" x14ac:dyDescent="0.25">
      <c r="H1393" t="s">
        <v>3257</v>
      </c>
      <c r="I1393" t="s">
        <v>1030</v>
      </c>
      <c r="J1393" t="s">
        <v>3290</v>
      </c>
      <c r="K1393" t="s">
        <v>3291</v>
      </c>
    </row>
    <row r="1394" spans="8:11" x14ac:dyDescent="0.25">
      <c r="H1394" t="s">
        <v>3257</v>
      </c>
      <c r="I1394" t="s">
        <v>1030</v>
      </c>
      <c r="J1394" t="s">
        <v>3292</v>
      </c>
      <c r="K1394" t="s">
        <v>3293</v>
      </c>
    </row>
    <row r="1395" spans="8:11" x14ac:dyDescent="0.25">
      <c r="H1395" t="s">
        <v>3257</v>
      </c>
      <c r="I1395" t="s">
        <v>1030</v>
      </c>
      <c r="J1395" t="s">
        <v>3294</v>
      </c>
      <c r="K1395" t="s">
        <v>3295</v>
      </c>
    </row>
    <row r="1396" spans="8:11" x14ac:dyDescent="0.25">
      <c r="H1396" t="s">
        <v>3257</v>
      </c>
      <c r="I1396" t="s">
        <v>1030</v>
      </c>
      <c r="J1396" t="s">
        <v>3296</v>
      </c>
      <c r="K1396" t="s">
        <v>3297</v>
      </c>
    </row>
    <row r="1397" spans="8:11" x14ac:dyDescent="0.25">
      <c r="H1397" t="s">
        <v>3257</v>
      </c>
      <c r="I1397" t="s">
        <v>1030</v>
      </c>
      <c r="J1397" t="s">
        <v>3298</v>
      </c>
      <c r="K1397" t="s">
        <v>3299</v>
      </c>
    </row>
    <row r="1398" spans="8:11" x14ac:dyDescent="0.25">
      <c r="H1398" t="s">
        <v>3257</v>
      </c>
      <c r="I1398" t="s">
        <v>1030</v>
      </c>
      <c r="J1398" t="s">
        <v>3300</v>
      </c>
      <c r="K1398" t="s">
        <v>3301</v>
      </c>
    </row>
    <row r="1399" spans="8:11" x14ac:dyDescent="0.25">
      <c r="H1399" t="s">
        <v>3257</v>
      </c>
      <c r="I1399" t="s">
        <v>1030</v>
      </c>
      <c r="J1399" t="s">
        <v>3302</v>
      </c>
      <c r="K1399" t="s">
        <v>3303</v>
      </c>
    </row>
    <row r="1400" spans="8:11" x14ac:dyDescent="0.25">
      <c r="H1400" t="s">
        <v>3257</v>
      </c>
      <c r="I1400" t="s">
        <v>1030</v>
      </c>
      <c r="J1400" t="s">
        <v>3304</v>
      </c>
      <c r="K1400" t="s">
        <v>3305</v>
      </c>
    </row>
    <row r="1401" spans="8:11" x14ac:dyDescent="0.25">
      <c r="H1401" t="s">
        <v>3257</v>
      </c>
      <c r="I1401" t="s">
        <v>1030</v>
      </c>
      <c r="J1401" t="s">
        <v>3306</v>
      </c>
      <c r="K1401" t="s">
        <v>3307</v>
      </c>
    </row>
    <row r="1402" spans="8:11" x14ac:dyDescent="0.25">
      <c r="H1402" t="s">
        <v>3257</v>
      </c>
      <c r="I1402" t="s">
        <v>1030</v>
      </c>
      <c r="J1402" t="s">
        <v>3292</v>
      </c>
      <c r="K1402" t="s">
        <v>3308</v>
      </c>
    </row>
    <row r="1403" spans="8:11" x14ac:dyDescent="0.25">
      <c r="H1403" t="s">
        <v>3257</v>
      </c>
      <c r="I1403" t="s">
        <v>1030</v>
      </c>
      <c r="J1403" t="s">
        <v>3306</v>
      </c>
      <c r="K1403" t="s">
        <v>3309</v>
      </c>
    </row>
    <row r="1404" spans="8:11" x14ac:dyDescent="0.25">
      <c r="H1404" t="s">
        <v>3257</v>
      </c>
      <c r="I1404" t="s">
        <v>1030</v>
      </c>
      <c r="J1404" t="s">
        <v>3310</v>
      </c>
      <c r="K1404" t="s">
        <v>3311</v>
      </c>
    </row>
    <row r="1405" spans="8:11" x14ac:dyDescent="0.25">
      <c r="H1405" t="s">
        <v>3257</v>
      </c>
      <c r="I1405" t="s">
        <v>1030</v>
      </c>
      <c r="J1405" t="s">
        <v>3312</v>
      </c>
      <c r="K1405" t="s">
        <v>3313</v>
      </c>
    </row>
    <row r="1406" spans="8:11" x14ac:dyDescent="0.25">
      <c r="H1406" t="s">
        <v>3257</v>
      </c>
      <c r="I1406" t="s">
        <v>1030</v>
      </c>
      <c r="J1406" t="s">
        <v>3314</v>
      </c>
      <c r="K1406" t="s">
        <v>3315</v>
      </c>
    </row>
    <row r="1407" spans="8:11" x14ac:dyDescent="0.25">
      <c r="H1407" t="s">
        <v>3257</v>
      </c>
      <c r="I1407" t="s">
        <v>1030</v>
      </c>
      <c r="J1407" t="s">
        <v>3316</v>
      </c>
      <c r="K1407" t="s">
        <v>3317</v>
      </c>
    </row>
    <row r="1408" spans="8:11" x14ac:dyDescent="0.25">
      <c r="H1408" t="s">
        <v>3257</v>
      </c>
      <c r="I1408" t="s">
        <v>1030</v>
      </c>
      <c r="J1408" t="s">
        <v>3318</v>
      </c>
      <c r="K1408" t="s">
        <v>3319</v>
      </c>
    </row>
    <row r="1409" spans="8:11" x14ac:dyDescent="0.25">
      <c r="H1409" t="s">
        <v>3257</v>
      </c>
      <c r="I1409" t="s">
        <v>1030</v>
      </c>
      <c r="J1409" t="s">
        <v>3320</v>
      </c>
      <c r="K1409" t="s">
        <v>3321</v>
      </c>
    </row>
    <row r="1410" spans="8:11" x14ac:dyDescent="0.25">
      <c r="H1410" t="s">
        <v>3257</v>
      </c>
      <c r="I1410" t="s">
        <v>1030</v>
      </c>
      <c r="J1410" t="s">
        <v>3322</v>
      </c>
      <c r="K1410" t="s">
        <v>3323</v>
      </c>
    </row>
    <row r="1411" spans="8:11" x14ac:dyDescent="0.25">
      <c r="H1411" t="s">
        <v>3257</v>
      </c>
      <c r="I1411" t="s">
        <v>1030</v>
      </c>
      <c r="J1411" t="s">
        <v>3320</v>
      </c>
      <c r="K1411" t="s">
        <v>3324</v>
      </c>
    </row>
    <row r="1412" spans="8:11" x14ac:dyDescent="0.25">
      <c r="H1412" t="s">
        <v>3257</v>
      </c>
      <c r="I1412" t="s">
        <v>1030</v>
      </c>
      <c r="J1412" t="s">
        <v>3320</v>
      </c>
      <c r="K1412" t="s">
        <v>3325</v>
      </c>
    </row>
    <row r="1413" spans="8:11" x14ac:dyDescent="0.25">
      <c r="H1413" t="s">
        <v>3257</v>
      </c>
      <c r="I1413" t="s">
        <v>1030</v>
      </c>
      <c r="J1413" t="s">
        <v>3326</v>
      </c>
      <c r="K1413" t="s">
        <v>3327</v>
      </c>
    </row>
    <row r="1414" spans="8:11" x14ac:dyDescent="0.25">
      <c r="H1414" t="s">
        <v>3257</v>
      </c>
      <c r="I1414" t="s">
        <v>1030</v>
      </c>
      <c r="J1414" t="s">
        <v>3292</v>
      </c>
      <c r="K1414" t="s">
        <v>3328</v>
      </c>
    </row>
    <row r="1415" spans="8:11" x14ac:dyDescent="0.25">
      <c r="H1415" t="s">
        <v>3257</v>
      </c>
      <c r="I1415" t="s">
        <v>1030</v>
      </c>
      <c r="J1415" t="s">
        <v>3329</v>
      </c>
      <c r="K1415" t="s">
        <v>3330</v>
      </c>
    </row>
    <row r="1416" spans="8:11" x14ac:dyDescent="0.25">
      <c r="H1416" t="s">
        <v>3257</v>
      </c>
      <c r="I1416" t="s">
        <v>1030</v>
      </c>
      <c r="J1416" t="s">
        <v>3331</v>
      </c>
      <c r="K1416" t="s">
        <v>3332</v>
      </c>
    </row>
    <row r="1417" spans="8:11" x14ac:dyDescent="0.25">
      <c r="H1417" t="s">
        <v>3257</v>
      </c>
      <c r="I1417" t="s">
        <v>1030</v>
      </c>
      <c r="J1417" t="s">
        <v>3333</v>
      </c>
      <c r="K1417" t="s">
        <v>3334</v>
      </c>
    </row>
    <row r="1418" spans="8:11" x14ac:dyDescent="0.25">
      <c r="H1418" t="s">
        <v>3257</v>
      </c>
      <c r="I1418" t="s">
        <v>1030</v>
      </c>
      <c r="J1418" t="s">
        <v>3333</v>
      </c>
      <c r="K1418" t="s">
        <v>3335</v>
      </c>
    </row>
    <row r="1419" spans="8:11" x14ac:dyDescent="0.25">
      <c r="H1419" t="s">
        <v>3257</v>
      </c>
      <c r="I1419" t="s">
        <v>1030</v>
      </c>
      <c r="J1419" t="s">
        <v>3336</v>
      </c>
      <c r="K1419" t="s">
        <v>3337</v>
      </c>
    </row>
    <row r="1420" spans="8:11" x14ac:dyDescent="0.25">
      <c r="H1420" t="s">
        <v>3226</v>
      </c>
      <c r="I1420" t="s">
        <v>3227</v>
      </c>
      <c r="J1420" t="s">
        <v>3338</v>
      </c>
      <c r="K1420" t="s">
        <v>3339</v>
      </c>
    </row>
    <row r="1421" spans="8:11" x14ac:dyDescent="0.25">
      <c r="H1421" t="s">
        <v>3226</v>
      </c>
      <c r="I1421" t="s">
        <v>3227</v>
      </c>
      <c r="J1421" t="s">
        <v>3340</v>
      </c>
      <c r="K1421" t="s">
        <v>3341</v>
      </c>
    </row>
    <row r="1422" spans="8:11" x14ac:dyDescent="0.25">
      <c r="H1422" t="s">
        <v>3226</v>
      </c>
      <c r="I1422" t="s">
        <v>3227</v>
      </c>
      <c r="J1422" t="s">
        <v>3342</v>
      </c>
      <c r="K1422" t="s">
        <v>3343</v>
      </c>
    </row>
    <row r="1423" spans="8:11" x14ac:dyDescent="0.25">
      <c r="H1423" t="s">
        <v>3226</v>
      </c>
      <c r="I1423" t="s">
        <v>3227</v>
      </c>
      <c r="J1423" t="s">
        <v>3244</v>
      </c>
      <c r="K1423" t="s">
        <v>3344</v>
      </c>
    </row>
    <row r="1424" spans="8:11" x14ac:dyDescent="0.25">
      <c r="H1424" t="s">
        <v>3226</v>
      </c>
      <c r="I1424" t="s">
        <v>3227</v>
      </c>
      <c r="J1424" t="s">
        <v>3345</v>
      </c>
      <c r="K1424" t="s">
        <v>3346</v>
      </c>
    </row>
    <row r="1425" spans="8:11" x14ac:dyDescent="0.25">
      <c r="H1425" t="s">
        <v>3226</v>
      </c>
      <c r="I1425" t="s">
        <v>3227</v>
      </c>
      <c r="J1425" t="s">
        <v>3347</v>
      </c>
      <c r="K1425" t="s">
        <v>3348</v>
      </c>
    </row>
    <row r="1426" spans="8:11" x14ac:dyDescent="0.25">
      <c r="H1426" t="s">
        <v>3226</v>
      </c>
      <c r="I1426" t="s">
        <v>3227</v>
      </c>
      <c r="J1426" t="s">
        <v>3349</v>
      </c>
      <c r="K1426" t="s">
        <v>3350</v>
      </c>
    </row>
    <row r="1427" spans="8:11" x14ac:dyDescent="0.25">
      <c r="H1427" t="s">
        <v>3226</v>
      </c>
      <c r="I1427" t="s">
        <v>3227</v>
      </c>
      <c r="J1427" t="s">
        <v>3351</v>
      </c>
      <c r="K1427" t="s">
        <v>3352</v>
      </c>
    </row>
    <row r="1428" spans="8:11" x14ac:dyDescent="0.25">
      <c r="H1428" t="s">
        <v>3226</v>
      </c>
      <c r="I1428" t="s">
        <v>3227</v>
      </c>
      <c r="J1428" t="s">
        <v>3353</v>
      </c>
      <c r="K1428" t="s">
        <v>3354</v>
      </c>
    </row>
    <row r="1429" spans="8:11" x14ac:dyDescent="0.25">
      <c r="H1429" t="s">
        <v>3226</v>
      </c>
      <c r="I1429" t="s">
        <v>3227</v>
      </c>
      <c r="J1429" t="s">
        <v>3355</v>
      </c>
      <c r="K1429" t="s">
        <v>3356</v>
      </c>
    </row>
    <row r="1430" spans="8:11" x14ac:dyDescent="0.25">
      <c r="H1430" t="s">
        <v>3226</v>
      </c>
      <c r="I1430" t="s">
        <v>3227</v>
      </c>
      <c r="J1430" t="s">
        <v>3357</v>
      </c>
      <c r="K1430" t="s">
        <v>3358</v>
      </c>
    </row>
    <row r="1431" spans="8:11" x14ac:dyDescent="0.25">
      <c r="H1431" t="s">
        <v>3226</v>
      </c>
      <c r="I1431" t="s">
        <v>3227</v>
      </c>
      <c r="J1431" t="s">
        <v>3359</v>
      </c>
      <c r="K1431" t="s">
        <v>3360</v>
      </c>
    </row>
    <row r="1432" spans="8:11" x14ac:dyDescent="0.25">
      <c r="H1432" t="s">
        <v>3226</v>
      </c>
      <c r="I1432" t="s">
        <v>3227</v>
      </c>
      <c r="J1432" t="s">
        <v>3246</v>
      </c>
      <c r="K1432" t="s">
        <v>3361</v>
      </c>
    </row>
    <row r="1433" spans="8:11" x14ac:dyDescent="0.25">
      <c r="H1433" t="s">
        <v>3226</v>
      </c>
      <c r="I1433" t="s">
        <v>3227</v>
      </c>
      <c r="J1433" t="s">
        <v>3362</v>
      </c>
      <c r="K1433" t="s">
        <v>3363</v>
      </c>
    </row>
    <row r="1434" spans="8:11" x14ac:dyDescent="0.25">
      <c r="H1434" t="s">
        <v>3226</v>
      </c>
      <c r="I1434" t="s">
        <v>3227</v>
      </c>
      <c r="J1434" t="s">
        <v>3364</v>
      </c>
      <c r="K1434" t="s">
        <v>3365</v>
      </c>
    </row>
    <row r="1435" spans="8:11" x14ac:dyDescent="0.25">
      <c r="H1435" t="s">
        <v>3226</v>
      </c>
      <c r="I1435" t="s">
        <v>3227</v>
      </c>
      <c r="J1435" t="s">
        <v>3366</v>
      </c>
      <c r="K1435" t="s">
        <v>3367</v>
      </c>
    </row>
    <row r="1436" spans="8:11" x14ac:dyDescent="0.25">
      <c r="H1436" t="s">
        <v>3226</v>
      </c>
      <c r="I1436" t="s">
        <v>3227</v>
      </c>
      <c r="J1436" t="s">
        <v>3368</v>
      </c>
      <c r="K1436" t="s">
        <v>3369</v>
      </c>
    </row>
    <row r="1437" spans="8:11" x14ac:dyDescent="0.25">
      <c r="H1437" t="s">
        <v>3226</v>
      </c>
      <c r="I1437" t="s">
        <v>3227</v>
      </c>
      <c r="J1437" t="s">
        <v>3370</v>
      </c>
      <c r="K1437" t="s">
        <v>3371</v>
      </c>
    </row>
    <row r="1438" spans="8:11" x14ac:dyDescent="0.25">
      <c r="H1438" t="s">
        <v>3226</v>
      </c>
      <c r="I1438" t="s">
        <v>3227</v>
      </c>
      <c r="J1438" t="s">
        <v>3372</v>
      </c>
      <c r="K1438" t="s">
        <v>3373</v>
      </c>
    </row>
    <row r="1439" spans="8:11" x14ac:dyDescent="0.25">
      <c r="H1439" t="s">
        <v>3226</v>
      </c>
      <c r="I1439" t="s">
        <v>3227</v>
      </c>
      <c r="J1439" t="s">
        <v>3374</v>
      </c>
      <c r="K1439" t="s">
        <v>3375</v>
      </c>
    </row>
    <row r="1440" spans="8:11" x14ac:dyDescent="0.25">
      <c r="H1440" t="s">
        <v>3257</v>
      </c>
      <c r="I1440" t="s">
        <v>1030</v>
      </c>
      <c r="J1440" t="s">
        <v>3326</v>
      </c>
      <c r="K1440" t="s">
        <v>3376</v>
      </c>
    </row>
    <row r="1441" spans="8:11" x14ac:dyDescent="0.25">
      <c r="H1441" t="s">
        <v>3257</v>
      </c>
      <c r="I1441" t="s">
        <v>1030</v>
      </c>
      <c r="J1441" t="s">
        <v>3292</v>
      </c>
      <c r="K1441" t="s">
        <v>3377</v>
      </c>
    </row>
    <row r="1442" spans="8:11" x14ac:dyDescent="0.25">
      <c r="H1442" t="s">
        <v>3257</v>
      </c>
      <c r="I1442" t="s">
        <v>1030</v>
      </c>
      <c r="J1442" t="s">
        <v>3378</v>
      </c>
      <c r="K1442" t="s">
        <v>3379</v>
      </c>
    </row>
    <row r="1443" spans="8:11" x14ac:dyDescent="0.25">
      <c r="H1443" t="s">
        <v>3257</v>
      </c>
      <c r="I1443" t="s">
        <v>1030</v>
      </c>
      <c r="J1443" t="s">
        <v>3380</v>
      </c>
      <c r="K1443" t="s">
        <v>3381</v>
      </c>
    </row>
    <row r="1444" spans="8:11" x14ac:dyDescent="0.25">
      <c r="H1444" t="s">
        <v>3257</v>
      </c>
      <c r="I1444" t="s">
        <v>1030</v>
      </c>
      <c r="J1444" t="s">
        <v>3378</v>
      </c>
      <c r="K1444" t="s">
        <v>3382</v>
      </c>
    </row>
    <row r="1445" spans="8:11" x14ac:dyDescent="0.25">
      <c r="H1445" t="s">
        <v>3257</v>
      </c>
      <c r="I1445" t="s">
        <v>1030</v>
      </c>
      <c r="J1445" t="s">
        <v>3383</v>
      </c>
      <c r="K1445" t="s">
        <v>3384</v>
      </c>
    </row>
    <row r="1446" spans="8:11" x14ac:dyDescent="0.25">
      <c r="H1446" t="s">
        <v>3257</v>
      </c>
      <c r="I1446" t="s">
        <v>1030</v>
      </c>
      <c r="J1446" t="s">
        <v>3385</v>
      </c>
      <c r="K1446" t="s">
        <v>3386</v>
      </c>
    </row>
    <row r="1447" spans="8:11" x14ac:dyDescent="0.25">
      <c r="H1447" t="s">
        <v>3257</v>
      </c>
      <c r="I1447" t="s">
        <v>1030</v>
      </c>
      <c r="J1447" t="s">
        <v>3385</v>
      </c>
      <c r="K1447" t="s">
        <v>3387</v>
      </c>
    </row>
    <row r="1448" spans="8:11" x14ac:dyDescent="0.25">
      <c r="H1448" t="s">
        <v>3257</v>
      </c>
      <c r="I1448" t="s">
        <v>1030</v>
      </c>
      <c r="J1448" t="s">
        <v>3383</v>
      </c>
      <c r="K1448" t="s">
        <v>3388</v>
      </c>
    </row>
    <row r="1449" spans="8:11" x14ac:dyDescent="0.25">
      <c r="H1449" t="s">
        <v>3257</v>
      </c>
      <c r="I1449" t="s">
        <v>1030</v>
      </c>
      <c r="J1449" t="s">
        <v>3383</v>
      </c>
      <c r="K1449" t="s">
        <v>3389</v>
      </c>
    </row>
    <row r="1450" spans="8:11" x14ac:dyDescent="0.25">
      <c r="H1450" t="s">
        <v>3257</v>
      </c>
      <c r="I1450" t="s">
        <v>1030</v>
      </c>
      <c r="J1450" t="s">
        <v>3383</v>
      </c>
      <c r="K1450" t="s">
        <v>3390</v>
      </c>
    </row>
    <row r="1451" spans="8:11" x14ac:dyDescent="0.25">
      <c r="H1451" t="s">
        <v>3257</v>
      </c>
      <c r="I1451" t="s">
        <v>1030</v>
      </c>
      <c r="J1451" t="s">
        <v>3383</v>
      </c>
      <c r="K1451" t="s">
        <v>3391</v>
      </c>
    </row>
    <row r="1452" spans="8:11" x14ac:dyDescent="0.25">
      <c r="H1452" t="s">
        <v>3257</v>
      </c>
      <c r="I1452" t="s">
        <v>1030</v>
      </c>
      <c r="J1452" t="s">
        <v>3392</v>
      </c>
      <c r="K1452" t="s">
        <v>3393</v>
      </c>
    </row>
    <row r="1453" spans="8:11" x14ac:dyDescent="0.25">
      <c r="H1453" t="s">
        <v>3257</v>
      </c>
      <c r="I1453" t="s">
        <v>1030</v>
      </c>
      <c r="J1453" t="s">
        <v>3394</v>
      </c>
      <c r="K1453" t="s">
        <v>3395</v>
      </c>
    </row>
    <row r="1454" spans="8:11" x14ac:dyDescent="0.25">
      <c r="H1454" t="s">
        <v>3257</v>
      </c>
      <c r="I1454" t="s">
        <v>1030</v>
      </c>
      <c r="J1454" t="s">
        <v>3396</v>
      </c>
      <c r="K1454" t="s">
        <v>3397</v>
      </c>
    </row>
    <row r="1455" spans="8:11" x14ac:dyDescent="0.25">
      <c r="H1455" t="s">
        <v>3257</v>
      </c>
      <c r="I1455" t="s">
        <v>1030</v>
      </c>
      <c r="J1455" t="s">
        <v>3398</v>
      </c>
      <c r="K1455" t="s">
        <v>3399</v>
      </c>
    </row>
    <row r="1456" spans="8:11" x14ac:dyDescent="0.25">
      <c r="H1456" t="s">
        <v>3257</v>
      </c>
      <c r="I1456" t="s">
        <v>1030</v>
      </c>
      <c r="J1456" t="s">
        <v>3400</v>
      </c>
      <c r="K1456" t="s">
        <v>3401</v>
      </c>
    </row>
    <row r="1457" spans="8:11" x14ac:dyDescent="0.25">
      <c r="H1457" t="s">
        <v>3257</v>
      </c>
      <c r="I1457" t="s">
        <v>1030</v>
      </c>
      <c r="J1457" t="s">
        <v>3402</v>
      </c>
      <c r="K1457" t="s">
        <v>3403</v>
      </c>
    </row>
    <row r="1458" spans="8:11" x14ac:dyDescent="0.25">
      <c r="H1458" t="s">
        <v>3257</v>
      </c>
      <c r="I1458" t="s">
        <v>1030</v>
      </c>
      <c r="J1458" t="s">
        <v>3404</v>
      </c>
      <c r="K1458" t="s">
        <v>3405</v>
      </c>
    </row>
    <row r="1459" spans="8:11" x14ac:dyDescent="0.25">
      <c r="H1459" t="s">
        <v>3257</v>
      </c>
      <c r="I1459" t="s">
        <v>1030</v>
      </c>
      <c r="J1459" t="s">
        <v>3406</v>
      </c>
      <c r="K1459" t="s">
        <v>3407</v>
      </c>
    </row>
    <row r="1460" spans="8:11" x14ac:dyDescent="0.25">
      <c r="H1460" t="s">
        <v>3257</v>
      </c>
      <c r="I1460" t="s">
        <v>1030</v>
      </c>
      <c r="J1460" t="s">
        <v>3408</v>
      </c>
      <c r="K1460" t="s">
        <v>3409</v>
      </c>
    </row>
    <row r="1461" spans="8:11" x14ac:dyDescent="0.25">
      <c r="H1461" t="s">
        <v>3257</v>
      </c>
      <c r="I1461" t="s">
        <v>1030</v>
      </c>
      <c r="J1461" t="s">
        <v>3410</v>
      </c>
      <c r="K1461" t="s">
        <v>3411</v>
      </c>
    </row>
    <row r="1462" spans="8:11" x14ac:dyDescent="0.25">
      <c r="H1462" t="s">
        <v>3257</v>
      </c>
      <c r="I1462" t="s">
        <v>1030</v>
      </c>
      <c r="J1462" t="s">
        <v>3412</v>
      </c>
      <c r="K1462" t="s">
        <v>3413</v>
      </c>
    </row>
    <row r="1463" spans="8:11" x14ac:dyDescent="0.25">
      <c r="H1463" t="s">
        <v>3257</v>
      </c>
      <c r="I1463" t="s">
        <v>1030</v>
      </c>
      <c r="J1463" t="s">
        <v>3412</v>
      </c>
      <c r="K1463" t="s">
        <v>3414</v>
      </c>
    </row>
    <row r="1464" spans="8:11" x14ac:dyDescent="0.25">
      <c r="H1464" t="s">
        <v>3257</v>
      </c>
      <c r="I1464" t="s">
        <v>1030</v>
      </c>
      <c r="J1464" t="s">
        <v>3415</v>
      </c>
      <c r="K1464" t="s">
        <v>3416</v>
      </c>
    </row>
    <row r="1465" spans="8:11" x14ac:dyDescent="0.25">
      <c r="H1465" t="s">
        <v>3257</v>
      </c>
      <c r="I1465" t="s">
        <v>1030</v>
      </c>
      <c r="J1465" t="s">
        <v>3417</v>
      </c>
      <c r="K1465" t="s">
        <v>3418</v>
      </c>
    </row>
    <row r="1466" spans="8:11" x14ac:dyDescent="0.25">
      <c r="H1466" t="s">
        <v>3257</v>
      </c>
      <c r="I1466" t="s">
        <v>1030</v>
      </c>
      <c r="J1466" t="s">
        <v>3419</v>
      </c>
      <c r="K1466" t="s">
        <v>3420</v>
      </c>
    </row>
    <row r="1467" spans="8:11" x14ac:dyDescent="0.25">
      <c r="H1467" t="s">
        <v>3257</v>
      </c>
      <c r="I1467" t="s">
        <v>1030</v>
      </c>
      <c r="J1467" t="s">
        <v>3421</v>
      </c>
      <c r="K1467" t="s">
        <v>3422</v>
      </c>
    </row>
    <row r="1468" spans="8:11" x14ac:dyDescent="0.25">
      <c r="H1468" t="s">
        <v>3257</v>
      </c>
      <c r="I1468" t="s">
        <v>1030</v>
      </c>
      <c r="J1468" t="s">
        <v>3421</v>
      </c>
      <c r="K1468" t="s">
        <v>3423</v>
      </c>
    </row>
    <row r="1469" spans="8:11" x14ac:dyDescent="0.25">
      <c r="H1469" t="s">
        <v>3257</v>
      </c>
      <c r="I1469" t="s">
        <v>1030</v>
      </c>
      <c r="J1469" t="s">
        <v>3424</v>
      </c>
      <c r="K1469" t="s">
        <v>3425</v>
      </c>
    </row>
    <row r="1470" spans="8:11" x14ac:dyDescent="0.25">
      <c r="H1470" t="s">
        <v>3257</v>
      </c>
      <c r="I1470" t="s">
        <v>1030</v>
      </c>
      <c r="J1470" t="s">
        <v>3421</v>
      </c>
      <c r="K1470" t="s">
        <v>3426</v>
      </c>
    </row>
    <row r="1471" spans="8:11" x14ac:dyDescent="0.25">
      <c r="H1471" t="s">
        <v>3257</v>
      </c>
      <c r="I1471" t="s">
        <v>1030</v>
      </c>
      <c r="J1471" t="s">
        <v>3427</v>
      </c>
      <c r="K1471" t="s">
        <v>3428</v>
      </c>
    </row>
    <row r="1472" spans="8:11" x14ac:dyDescent="0.25">
      <c r="H1472" t="s">
        <v>3257</v>
      </c>
      <c r="I1472" t="s">
        <v>1030</v>
      </c>
      <c r="J1472" t="s">
        <v>3429</v>
      </c>
      <c r="K1472" t="s">
        <v>3430</v>
      </c>
    </row>
    <row r="1473" spans="8:11" x14ac:dyDescent="0.25">
      <c r="H1473" t="s">
        <v>3257</v>
      </c>
      <c r="I1473" t="s">
        <v>1030</v>
      </c>
      <c r="J1473" t="s">
        <v>3431</v>
      </c>
      <c r="K1473" t="s">
        <v>3432</v>
      </c>
    </row>
    <row r="1474" spans="8:11" x14ac:dyDescent="0.25">
      <c r="H1474" t="s">
        <v>3257</v>
      </c>
      <c r="I1474" t="s">
        <v>1030</v>
      </c>
      <c r="J1474" t="s">
        <v>3433</v>
      </c>
      <c r="K1474" t="s">
        <v>3434</v>
      </c>
    </row>
    <row r="1475" spans="8:11" x14ac:dyDescent="0.25">
      <c r="H1475" t="s">
        <v>3257</v>
      </c>
      <c r="I1475" t="s">
        <v>1030</v>
      </c>
      <c r="J1475" t="s">
        <v>3318</v>
      </c>
      <c r="K1475" t="s">
        <v>3435</v>
      </c>
    </row>
    <row r="1476" spans="8:11" x14ac:dyDescent="0.25">
      <c r="H1476" t="s">
        <v>3257</v>
      </c>
      <c r="I1476" t="s">
        <v>1030</v>
      </c>
      <c r="J1476" t="s">
        <v>3436</v>
      </c>
      <c r="K1476" t="s">
        <v>3437</v>
      </c>
    </row>
    <row r="1477" spans="8:11" x14ac:dyDescent="0.25">
      <c r="H1477" t="s">
        <v>3257</v>
      </c>
      <c r="I1477" t="s">
        <v>1030</v>
      </c>
      <c r="J1477" t="s">
        <v>3336</v>
      </c>
      <c r="K1477" t="s">
        <v>3438</v>
      </c>
    </row>
    <row r="1478" spans="8:11" x14ac:dyDescent="0.25">
      <c r="H1478" t="s">
        <v>3257</v>
      </c>
      <c r="I1478" t="s">
        <v>1030</v>
      </c>
      <c r="J1478" t="s">
        <v>3439</v>
      </c>
      <c r="K1478" t="s">
        <v>3440</v>
      </c>
    </row>
    <row r="1479" spans="8:11" x14ac:dyDescent="0.25">
      <c r="H1479" t="s">
        <v>3441</v>
      </c>
      <c r="I1479" t="s">
        <v>3442</v>
      </c>
      <c r="J1479" t="s">
        <v>3443</v>
      </c>
      <c r="K1479" t="s">
        <v>3444</v>
      </c>
    </row>
    <row r="1480" spans="8:11" x14ac:dyDescent="0.25">
      <c r="H1480" t="s">
        <v>3441</v>
      </c>
      <c r="I1480" t="s">
        <v>3442</v>
      </c>
      <c r="J1480" t="s">
        <v>3445</v>
      </c>
      <c r="K1480" t="s">
        <v>3446</v>
      </c>
    </row>
    <row r="1481" spans="8:11" x14ac:dyDescent="0.25">
      <c r="H1481" t="s">
        <v>3441</v>
      </c>
      <c r="I1481" t="s">
        <v>3442</v>
      </c>
      <c r="J1481" t="s">
        <v>3447</v>
      </c>
      <c r="K1481" t="s">
        <v>3448</v>
      </c>
    </row>
    <row r="1482" spans="8:11" x14ac:dyDescent="0.25">
      <c r="H1482" t="s">
        <v>3441</v>
      </c>
      <c r="I1482" t="s">
        <v>3442</v>
      </c>
      <c r="J1482" t="s">
        <v>3449</v>
      </c>
      <c r="K1482" t="s">
        <v>3450</v>
      </c>
    </row>
    <row r="1483" spans="8:11" x14ac:dyDescent="0.25">
      <c r="H1483" t="s">
        <v>3441</v>
      </c>
      <c r="I1483" t="s">
        <v>3442</v>
      </c>
      <c r="J1483" t="s">
        <v>3451</v>
      </c>
      <c r="K1483" t="s">
        <v>3452</v>
      </c>
    </row>
    <row r="1484" spans="8:11" x14ac:dyDescent="0.25">
      <c r="H1484" t="s">
        <v>3441</v>
      </c>
      <c r="I1484" t="s">
        <v>3442</v>
      </c>
      <c r="J1484" t="s">
        <v>3453</v>
      </c>
      <c r="K1484" t="s">
        <v>3454</v>
      </c>
    </row>
    <row r="1485" spans="8:11" x14ac:dyDescent="0.25">
      <c r="H1485" t="s">
        <v>3441</v>
      </c>
      <c r="I1485" t="s">
        <v>3442</v>
      </c>
      <c r="J1485" t="s">
        <v>3455</v>
      </c>
      <c r="K1485" t="s">
        <v>3456</v>
      </c>
    </row>
    <row r="1486" spans="8:11" x14ac:dyDescent="0.25">
      <c r="H1486" t="s">
        <v>3441</v>
      </c>
      <c r="I1486" t="s">
        <v>3442</v>
      </c>
      <c r="J1486" t="s">
        <v>3457</v>
      </c>
      <c r="K1486" t="s">
        <v>3458</v>
      </c>
    </row>
    <row r="1487" spans="8:11" x14ac:dyDescent="0.25">
      <c r="H1487" t="s">
        <v>3441</v>
      </c>
      <c r="I1487" t="s">
        <v>3442</v>
      </c>
      <c r="J1487" t="s">
        <v>3459</v>
      </c>
      <c r="K1487" t="s">
        <v>3460</v>
      </c>
    </row>
    <row r="1488" spans="8:11" x14ac:dyDescent="0.25">
      <c r="H1488" t="s">
        <v>3441</v>
      </c>
      <c r="I1488" t="s">
        <v>3442</v>
      </c>
      <c r="J1488" t="s">
        <v>3461</v>
      </c>
      <c r="K1488" t="s">
        <v>3462</v>
      </c>
    </row>
    <row r="1489" spans="8:11" x14ac:dyDescent="0.25">
      <c r="H1489" t="s">
        <v>3441</v>
      </c>
      <c r="I1489" t="s">
        <v>3442</v>
      </c>
      <c r="J1489" t="s">
        <v>3463</v>
      </c>
      <c r="K1489" t="s">
        <v>3464</v>
      </c>
    </row>
    <row r="1490" spans="8:11" x14ac:dyDescent="0.25">
      <c r="H1490" t="s">
        <v>3441</v>
      </c>
      <c r="I1490" t="s">
        <v>3442</v>
      </c>
      <c r="J1490" t="s">
        <v>3465</v>
      </c>
      <c r="K1490" t="s">
        <v>3466</v>
      </c>
    </row>
    <row r="1491" spans="8:11" x14ac:dyDescent="0.25">
      <c r="H1491" t="s">
        <v>3441</v>
      </c>
      <c r="I1491" t="s">
        <v>3442</v>
      </c>
      <c r="J1491" t="s">
        <v>3467</v>
      </c>
      <c r="K1491" t="s">
        <v>3468</v>
      </c>
    </row>
    <row r="1492" spans="8:11" x14ac:dyDescent="0.25">
      <c r="H1492" t="s">
        <v>3441</v>
      </c>
      <c r="I1492" t="s">
        <v>3442</v>
      </c>
      <c r="J1492" t="s">
        <v>3469</v>
      </c>
      <c r="K1492" t="s">
        <v>3470</v>
      </c>
    </row>
    <row r="1493" spans="8:11" x14ac:dyDescent="0.25">
      <c r="H1493" t="s">
        <v>3441</v>
      </c>
      <c r="I1493" t="s">
        <v>3442</v>
      </c>
      <c r="J1493" t="s">
        <v>3471</v>
      </c>
      <c r="K1493" t="s">
        <v>3472</v>
      </c>
    </row>
    <row r="1494" spans="8:11" x14ac:dyDescent="0.25">
      <c r="H1494" t="s">
        <v>3441</v>
      </c>
      <c r="I1494" t="s">
        <v>3442</v>
      </c>
      <c r="J1494" t="s">
        <v>3473</v>
      </c>
      <c r="K1494" t="s">
        <v>3474</v>
      </c>
    </row>
    <row r="1495" spans="8:11" x14ac:dyDescent="0.25">
      <c r="H1495" t="s">
        <v>3441</v>
      </c>
      <c r="I1495" t="s">
        <v>3442</v>
      </c>
      <c r="J1495" t="s">
        <v>3475</v>
      </c>
      <c r="K1495" t="s">
        <v>3476</v>
      </c>
    </row>
    <row r="1496" spans="8:11" x14ac:dyDescent="0.25">
      <c r="H1496" t="s">
        <v>3441</v>
      </c>
      <c r="I1496" t="s">
        <v>3442</v>
      </c>
      <c r="J1496" t="s">
        <v>3477</v>
      </c>
      <c r="K1496" t="s">
        <v>3478</v>
      </c>
    </row>
    <row r="1497" spans="8:11" x14ac:dyDescent="0.25">
      <c r="H1497" t="s">
        <v>3441</v>
      </c>
      <c r="I1497" t="s">
        <v>3442</v>
      </c>
      <c r="J1497" t="s">
        <v>3479</v>
      </c>
      <c r="K1497" t="s">
        <v>3480</v>
      </c>
    </row>
    <row r="1498" spans="8:11" x14ac:dyDescent="0.25">
      <c r="H1498" t="s">
        <v>3441</v>
      </c>
      <c r="I1498" t="s">
        <v>3442</v>
      </c>
      <c r="J1498" t="s">
        <v>3481</v>
      </c>
      <c r="K1498" t="s">
        <v>3482</v>
      </c>
    </row>
    <row r="1499" spans="8:11" x14ac:dyDescent="0.25">
      <c r="H1499" t="s">
        <v>3441</v>
      </c>
      <c r="I1499" t="s">
        <v>3442</v>
      </c>
      <c r="J1499" t="s">
        <v>3483</v>
      </c>
      <c r="K1499" t="s">
        <v>3484</v>
      </c>
    </row>
    <row r="1500" spans="8:11" x14ac:dyDescent="0.25">
      <c r="H1500" t="s">
        <v>3441</v>
      </c>
      <c r="I1500" t="s">
        <v>3442</v>
      </c>
      <c r="J1500" t="s">
        <v>3483</v>
      </c>
      <c r="K1500" t="s">
        <v>3485</v>
      </c>
    </row>
    <row r="1501" spans="8:11" x14ac:dyDescent="0.25">
      <c r="H1501" t="s">
        <v>3441</v>
      </c>
      <c r="I1501" t="s">
        <v>3442</v>
      </c>
      <c r="J1501" t="s">
        <v>3486</v>
      </c>
      <c r="K1501" t="s">
        <v>3487</v>
      </c>
    </row>
    <row r="1502" spans="8:11" x14ac:dyDescent="0.25">
      <c r="H1502" t="s">
        <v>3441</v>
      </c>
      <c r="I1502" t="s">
        <v>3442</v>
      </c>
      <c r="J1502" t="s">
        <v>3488</v>
      </c>
      <c r="K1502" t="s">
        <v>3489</v>
      </c>
    </row>
    <row r="1503" spans="8:11" x14ac:dyDescent="0.25">
      <c r="H1503" t="s">
        <v>3441</v>
      </c>
      <c r="I1503" t="s">
        <v>3442</v>
      </c>
      <c r="J1503" t="s">
        <v>3490</v>
      </c>
      <c r="K1503" t="s">
        <v>3491</v>
      </c>
    </row>
    <row r="1504" spans="8:11" x14ac:dyDescent="0.25">
      <c r="H1504" t="s">
        <v>3441</v>
      </c>
      <c r="I1504" t="s">
        <v>3442</v>
      </c>
      <c r="J1504" t="s">
        <v>3492</v>
      </c>
      <c r="K1504" t="s">
        <v>3493</v>
      </c>
    </row>
    <row r="1505" spans="8:11" x14ac:dyDescent="0.25">
      <c r="H1505" t="s">
        <v>3441</v>
      </c>
      <c r="I1505" t="s">
        <v>3442</v>
      </c>
      <c r="J1505" t="s">
        <v>3494</v>
      </c>
      <c r="K1505" t="s">
        <v>3495</v>
      </c>
    </row>
    <row r="1506" spans="8:11" x14ac:dyDescent="0.25">
      <c r="H1506" t="s">
        <v>3441</v>
      </c>
      <c r="I1506" t="s">
        <v>3442</v>
      </c>
      <c r="J1506" t="s">
        <v>3496</v>
      </c>
      <c r="K1506" t="s">
        <v>3497</v>
      </c>
    </row>
    <row r="1507" spans="8:11" x14ac:dyDescent="0.25">
      <c r="H1507" t="s">
        <v>3441</v>
      </c>
      <c r="I1507" t="s">
        <v>3442</v>
      </c>
      <c r="J1507" t="s">
        <v>3498</v>
      </c>
      <c r="K1507" t="s">
        <v>3499</v>
      </c>
    </row>
    <row r="1508" spans="8:11" x14ac:dyDescent="0.25">
      <c r="H1508" t="s">
        <v>3441</v>
      </c>
      <c r="I1508" t="s">
        <v>3442</v>
      </c>
      <c r="J1508" t="s">
        <v>3500</v>
      </c>
      <c r="K1508" t="s">
        <v>3501</v>
      </c>
    </row>
    <row r="1509" spans="8:11" x14ac:dyDescent="0.25">
      <c r="H1509" t="s">
        <v>3441</v>
      </c>
      <c r="I1509" t="s">
        <v>3442</v>
      </c>
      <c r="J1509" t="s">
        <v>3502</v>
      </c>
      <c r="K1509" t="s">
        <v>3503</v>
      </c>
    </row>
    <row r="1510" spans="8:11" x14ac:dyDescent="0.25">
      <c r="H1510" t="s">
        <v>3441</v>
      </c>
      <c r="I1510" t="s">
        <v>3442</v>
      </c>
      <c r="J1510" t="s">
        <v>3504</v>
      </c>
      <c r="K1510" t="s">
        <v>3505</v>
      </c>
    </row>
    <row r="1511" spans="8:11" x14ac:dyDescent="0.25">
      <c r="H1511" t="s">
        <v>3441</v>
      </c>
      <c r="I1511" t="s">
        <v>3442</v>
      </c>
      <c r="J1511" t="s">
        <v>3506</v>
      </c>
      <c r="K1511" t="s">
        <v>3507</v>
      </c>
    </row>
    <row r="1512" spans="8:11" x14ac:dyDescent="0.25">
      <c r="H1512" t="s">
        <v>3441</v>
      </c>
      <c r="I1512" t="s">
        <v>3442</v>
      </c>
      <c r="J1512" t="s">
        <v>3508</v>
      </c>
      <c r="K1512" t="s">
        <v>3509</v>
      </c>
    </row>
    <row r="1513" spans="8:11" x14ac:dyDescent="0.25">
      <c r="H1513" t="s">
        <v>3441</v>
      </c>
      <c r="I1513" t="s">
        <v>3442</v>
      </c>
      <c r="J1513" t="s">
        <v>3510</v>
      </c>
      <c r="K1513" t="s">
        <v>3511</v>
      </c>
    </row>
    <row r="1514" spans="8:11" x14ac:dyDescent="0.25">
      <c r="H1514" t="s">
        <v>3441</v>
      </c>
      <c r="I1514" t="s">
        <v>3442</v>
      </c>
      <c r="J1514" t="s">
        <v>3512</v>
      </c>
      <c r="K1514" t="s">
        <v>3513</v>
      </c>
    </row>
    <row r="1515" spans="8:11" x14ac:dyDescent="0.25">
      <c r="H1515" t="s">
        <v>3441</v>
      </c>
      <c r="I1515" t="s">
        <v>3442</v>
      </c>
      <c r="J1515" t="s">
        <v>3514</v>
      </c>
      <c r="K1515" t="s">
        <v>3515</v>
      </c>
    </row>
    <row r="1516" spans="8:11" x14ac:dyDescent="0.25">
      <c r="H1516" t="s">
        <v>3441</v>
      </c>
      <c r="I1516" t="s">
        <v>3442</v>
      </c>
      <c r="J1516" t="s">
        <v>3516</v>
      </c>
      <c r="K1516" t="s">
        <v>3517</v>
      </c>
    </row>
    <row r="1517" spans="8:11" x14ac:dyDescent="0.25">
      <c r="H1517" t="s">
        <v>3441</v>
      </c>
      <c r="I1517" t="s">
        <v>3442</v>
      </c>
      <c r="J1517" t="s">
        <v>3518</v>
      </c>
      <c r="K1517" t="s">
        <v>3519</v>
      </c>
    </row>
    <row r="1518" spans="8:11" x14ac:dyDescent="0.25">
      <c r="H1518" t="s">
        <v>3441</v>
      </c>
      <c r="I1518" t="s">
        <v>3442</v>
      </c>
      <c r="J1518" t="s">
        <v>3520</v>
      </c>
      <c r="K1518" t="s">
        <v>3521</v>
      </c>
    </row>
    <row r="1519" spans="8:11" x14ac:dyDescent="0.25">
      <c r="H1519" t="s">
        <v>3441</v>
      </c>
      <c r="I1519" t="s">
        <v>3442</v>
      </c>
      <c r="J1519" t="s">
        <v>3522</v>
      </c>
      <c r="K1519" t="s">
        <v>3523</v>
      </c>
    </row>
    <row r="1520" spans="8:11" x14ac:dyDescent="0.25">
      <c r="H1520" t="s">
        <v>3441</v>
      </c>
      <c r="I1520" t="s">
        <v>3442</v>
      </c>
      <c r="J1520" t="s">
        <v>3522</v>
      </c>
      <c r="K1520" t="s">
        <v>3524</v>
      </c>
    </row>
    <row r="1521" spans="8:11" x14ac:dyDescent="0.25">
      <c r="H1521" t="s">
        <v>3441</v>
      </c>
      <c r="I1521" t="s">
        <v>3442</v>
      </c>
      <c r="J1521" t="s">
        <v>3522</v>
      </c>
      <c r="K1521" t="s">
        <v>3525</v>
      </c>
    </row>
    <row r="1522" spans="8:11" x14ac:dyDescent="0.25">
      <c r="H1522" t="s">
        <v>3526</v>
      </c>
      <c r="I1522" t="s">
        <v>1947</v>
      </c>
      <c r="J1522" t="s">
        <v>3527</v>
      </c>
      <c r="K1522" t="s">
        <v>3528</v>
      </c>
    </row>
    <row r="1523" spans="8:11" x14ac:dyDescent="0.25">
      <c r="H1523" t="s">
        <v>3526</v>
      </c>
      <c r="I1523" t="s">
        <v>1947</v>
      </c>
      <c r="J1523" t="s">
        <v>3529</v>
      </c>
      <c r="K1523" t="s">
        <v>3530</v>
      </c>
    </row>
    <row r="1524" spans="8:11" x14ac:dyDescent="0.25">
      <c r="H1524" t="s">
        <v>3526</v>
      </c>
      <c r="I1524" t="s">
        <v>1947</v>
      </c>
      <c r="J1524" t="s">
        <v>3531</v>
      </c>
      <c r="K1524" t="s">
        <v>3532</v>
      </c>
    </row>
    <row r="1525" spans="8:11" x14ac:dyDescent="0.25">
      <c r="H1525" t="s">
        <v>3526</v>
      </c>
      <c r="I1525" t="s">
        <v>1947</v>
      </c>
      <c r="J1525" t="s">
        <v>3533</v>
      </c>
      <c r="K1525" t="s">
        <v>3534</v>
      </c>
    </row>
    <row r="1526" spans="8:11" x14ac:dyDescent="0.25">
      <c r="H1526" t="s">
        <v>3526</v>
      </c>
      <c r="I1526" t="s">
        <v>1947</v>
      </c>
      <c r="J1526" t="s">
        <v>3535</v>
      </c>
      <c r="K1526" t="s">
        <v>3536</v>
      </c>
    </row>
    <row r="1527" spans="8:11" x14ac:dyDescent="0.25">
      <c r="H1527" t="s">
        <v>3526</v>
      </c>
      <c r="I1527" t="s">
        <v>1947</v>
      </c>
      <c r="J1527" t="s">
        <v>3537</v>
      </c>
      <c r="K1527" t="s">
        <v>3538</v>
      </c>
    </row>
    <row r="1528" spans="8:11" x14ac:dyDescent="0.25">
      <c r="H1528" t="s">
        <v>3526</v>
      </c>
      <c r="I1528" t="s">
        <v>1947</v>
      </c>
      <c r="J1528" t="s">
        <v>3539</v>
      </c>
      <c r="K1528" t="s">
        <v>3540</v>
      </c>
    </row>
    <row r="1529" spans="8:11" x14ac:dyDescent="0.25">
      <c r="H1529" t="s">
        <v>3526</v>
      </c>
      <c r="I1529" t="s">
        <v>1947</v>
      </c>
      <c r="J1529" t="s">
        <v>3541</v>
      </c>
      <c r="K1529" t="s">
        <v>3542</v>
      </c>
    </row>
    <row r="1530" spans="8:11" x14ac:dyDescent="0.25">
      <c r="H1530" t="s">
        <v>3526</v>
      </c>
      <c r="I1530" t="s">
        <v>1947</v>
      </c>
      <c r="J1530" t="s">
        <v>3543</v>
      </c>
      <c r="K1530" t="s">
        <v>3544</v>
      </c>
    </row>
    <row r="1531" spans="8:11" x14ac:dyDescent="0.25">
      <c r="H1531" t="s">
        <v>3526</v>
      </c>
      <c r="I1531" t="s">
        <v>1947</v>
      </c>
      <c r="J1531" t="s">
        <v>3545</v>
      </c>
      <c r="K1531" t="s">
        <v>3546</v>
      </c>
    </row>
    <row r="1532" spans="8:11" x14ac:dyDescent="0.25">
      <c r="H1532" t="s">
        <v>3526</v>
      </c>
      <c r="I1532" t="s">
        <v>1947</v>
      </c>
      <c r="J1532" t="s">
        <v>3547</v>
      </c>
      <c r="K1532" t="s">
        <v>3548</v>
      </c>
    </row>
    <row r="1533" spans="8:11" x14ac:dyDescent="0.25">
      <c r="H1533" t="s">
        <v>3526</v>
      </c>
      <c r="I1533" t="s">
        <v>1947</v>
      </c>
      <c r="J1533" t="s">
        <v>3549</v>
      </c>
      <c r="K1533" t="s">
        <v>3550</v>
      </c>
    </row>
    <row r="1534" spans="8:11" x14ac:dyDescent="0.25">
      <c r="H1534" t="s">
        <v>3526</v>
      </c>
      <c r="I1534" t="s">
        <v>1947</v>
      </c>
      <c r="J1534" t="s">
        <v>3551</v>
      </c>
      <c r="K1534" t="s">
        <v>3552</v>
      </c>
    </row>
    <row r="1535" spans="8:11" x14ac:dyDescent="0.25">
      <c r="H1535" t="s">
        <v>3526</v>
      </c>
      <c r="I1535" t="s">
        <v>1947</v>
      </c>
      <c r="J1535" t="s">
        <v>3553</v>
      </c>
      <c r="K1535" t="s">
        <v>3554</v>
      </c>
    </row>
    <row r="1536" spans="8:11" x14ac:dyDescent="0.25">
      <c r="H1536" t="s">
        <v>3526</v>
      </c>
      <c r="I1536" t="s">
        <v>1947</v>
      </c>
      <c r="J1536" t="s">
        <v>3555</v>
      </c>
      <c r="K1536" t="s">
        <v>3556</v>
      </c>
    </row>
    <row r="1537" spans="8:11" x14ac:dyDescent="0.25">
      <c r="H1537" t="s">
        <v>3526</v>
      </c>
      <c r="I1537" t="s">
        <v>1947</v>
      </c>
      <c r="J1537" t="s">
        <v>3557</v>
      </c>
      <c r="K1537" t="s">
        <v>3558</v>
      </c>
    </row>
    <row r="1538" spans="8:11" x14ac:dyDescent="0.25">
      <c r="H1538" t="s">
        <v>3526</v>
      </c>
      <c r="I1538" t="s">
        <v>1947</v>
      </c>
      <c r="J1538" t="s">
        <v>3559</v>
      </c>
      <c r="K1538" t="s">
        <v>3560</v>
      </c>
    </row>
    <row r="1539" spans="8:11" x14ac:dyDescent="0.25">
      <c r="H1539" t="s">
        <v>3526</v>
      </c>
      <c r="I1539" t="s">
        <v>1947</v>
      </c>
      <c r="J1539" t="s">
        <v>3561</v>
      </c>
      <c r="K1539" t="s">
        <v>3562</v>
      </c>
    </row>
    <row r="1540" spans="8:11" x14ac:dyDescent="0.25">
      <c r="H1540" t="s">
        <v>3526</v>
      </c>
      <c r="I1540" t="s">
        <v>1947</v>
      </c>
      <c r="J1540" t="s">
        <v>3563</v>
      </c>
      <c r="K1540" t="s">
        <v>3564</v>
      </c>
    </row>
    <row r="1541" spans="8:11" x14ac:dyDescent="0.25">
      <c r="H1541" t="s">
        <v>3526</v>
      </c>
      <c r="I1541" t="s">
        <v>1947</v>
      </c>
      <c r="J1541" t="s">
        <v>3565</v>
      </c>
      <c r="K1541" t="s">
        <v>3566</v>
      </c>
    </row>
    <row r="1542" spans="8:11" x14ac:dyDescent="0.25">
      <c r="H1542" t="s">
        <v>3526</v>
      </c>
      <c r="I1542" t="s">
        <v>1947</v>
      </c>
      <c r="J1542" t="s">
        <v>3567</v>
      </c>
      <c r="K1542" t="s">
        <v>3568</v>
      </c>
    </row>
    <row r="1543" spans="8:11" x14ac:dyDescent="0.25">
      <c r="H1543" t="s">
        <v>3569</v>
      </c>
      <c r="I1543" t="s">
        <v>3570</v>
      </c>
      <c r="J1543" t="s">
        <v>3571</v>
      </c>
      <c r="K1543" t="s">
        <v>3572</v>
      </c>
    </row>
    <row r="1544" spans="8:11" x14ac:dyDescent="0.25">
      <c r="H1544" t="s">
        <v>3569</v>
      </c>
      <c r="I1544" t="s">
        <v>3570</v>
      </c>
      <c r="J1544" t="s">
        <v>3573</v>
      </c>
      <c r="K1544" t="s">
        <v>3574</v>
      </c>
    </row>
    <row r="1545" spans="8:11" x14ac:dyDescent="0.25">
      <c r="H1545" t="s">
        <v>3569</v>
      </c>
      <c r="I1545" t="s">
        <v>3570</v>
      </c>
      <c r="J1545" t="s">
        <v>3575</v>
      </c>
      <c r="K1545" t="s">
        <v>3576</v>
      </c>
    </row>
    <row r="1546" spans="8:11" x14ac:dyDescent="0.25">
      <c r="H1546" t="s">
        <v>3569</v>
      </c>
      <c r="I1546" t="s">
        <v>3570</v>
      </c>
      <c r="J1546" t="s">
        <v>3577</v>
      </c>
      <c r="K1546" t="s">
        <v>3578</v>
      </c>
    </row>
    <row r="1547" spans="8:11" x14ac:dyDescent="0.25">
      <c r="H1547" t="s">
        <v>3569</v>
      </c>
      <c r="I1547" t="s">
        <v>3570</v>
      </c>
      <c r="J1547" t="s">
        <v>3579</v>
      </c>
      <c r="K1547" t="s">
        <v>3580</v>
      </c>
    </row>
    <row r="1548" spans="8:11" x14ac:dyDescent="0.25">
      <c r="H1548" t="s">
        <v>3569</v>
      </c>
      <c r="I1548" t="s">
        <v>3570</v>
      </c>
      <c r="J1548" t="s">
        <v>3581</v>
      </c>
      <c r="K1548" t="s">
        <v>3582</v>
      </c>
    </row>
    <row r="1549" spans="8:11" x14ac:dyDescent="0.25">
      <c r="H1549" t="s">
        <v>3569</v>
      </c>
      <c r="I1549" t="s">
        <v>3570</v>
      </c>
      <c r="J1549" t="s">
        <v>3583</v>
      </c>
      <c r="K1549" t="s">
        <v>3584</v>
      </c>
    </row>
    <row r="1550" spans="8:11" x14ac:dyDescent="0.25">
      <c r="H1550" t="s">
        <v>3569</v>
      </c>
      <c r="I1550" t="s">
        <v>3570</v>
      </c>
      <c r="J1550" t="s">
        <v>3585</v>
      </c>
      <c r="K1550" t="s">
        <v>3586</v>
      </c>
    </row>
    <row r="1551" spans="8:11" x14ac:dyDescent="0.25">
      <c r="H1551" t="s">
        <v>3569</v>
      </c>
      <c r="I1551" t="s">
        <v>3570</v>
      </c>
      <c r="J1551" t="s">
        <v>3587</v>
      </c>
      <c r="K1551" t="s">
        <v>3588</v>
      </c>
    </row>
    <row r="1552" spans="8:11" x14ac:dyDescent="0.25">
      <c r="H1552" t="s">
        <v>3569</v>
      </c>
      <c r="I1552" t="s">
        <v>3570</v>
      </c>
      <c r="J1552" t="s">
        <v>3589</v>
      </c>
      <c r="K1552" t="s">
        <v>3590</v>
      </c>
    </row>
    <row r="1553" spans="8:11" x14ac:dyDescent="0.25">
      <c r="H1553" t="s">
        <v>3569</v>
      </c>
      <c r="I1553" t="s">
        <v>3570</v>
      </c>
      <c r="J1553" t="s">
        <v>3591</v>
      </c>
      <c r="K1553" t="s">
        <v>3592</v>
      </c>
    </row>
    <row r="1554" spans="8:11" x14ac:dyDescent="0.25">
      <c r="H1554" t="s">
        <v>3569</v>
      </c>
      <c r="I1554" t="s">
        <v>3570</v>
      </c>
      <c r="J1554" t="s">
        <v>3593</v>
      </c>
      <c r="K1554" t="s">
        <v>3594</v>
      </c>
    </row>
    <row r="1555" spans="8:11" x14ac:dyDescent="0.25">
      <c r="H1555" t="s">
        <v>3569</v>
      </c>
      <c r="I1555" t="s">
        <v>3570</v>
      </c>
      <c r="J1555" t="s">
        <v>3595</v>
      </c>
      <c r="K1555" t="s">
        <v>3596</v>
      </c>
    </row>
    <row r="1556" spans="8:11" x14ac:dyDescent="0.25">
      <c r="H1556" t="s">
        <v>3569</v>
      </c>
      <c r="I1556" t="s">
        <v>3570</v>
      </c>
      <c r="J1556" t="s">
        <v>3597</v>
      </c>
      <c r="K1556" t="s">
        <v>3598</v>
      </c>
    </row>
    <row r="1557" spans="8:11" x14ac:dyDescent="0.25">
      <c r="H1557" t="s">
        <v>3569</v>
      </c>
      <c r="I1557" t="s">
        <v>3570</v>
      </c>
      <c r="J1557" t="s">
        <v>3599</v>
      </c>
      <c r="K1557" t="s">
        <v>3600</v>
      </c>
    </row>
    <row r="1558" spans="8:11" x14ac:dyDescent="0.25">
      <c r="H1558" t="s">
        <v>3569</v>
      </c>
      <c r="I1558" t="s">
        <v>3570</v>
      </c>
      <c r="J1558" t="s">
        <v>3601</v>
      </c>
      <c r="K1558" t="s">
        <v>3602</v>
      </c>
    </row>
    <row r="1559" spans="8:11" x14ac:dyDescent="0.25">
      <c r="H1559" t="s">
        <v>3569</v>
      </c>
      <c r="I1559" t="s">
        <v>3570</v>
      </c>
      <c r="J1559" t="s">
        <v>3603</v>
      </c>
      <c r="K1559" t="s">
        <v>3604</v>
      </c>
    </row>
    <row r="1560" spans="8:11" x14ac:dyDescent="0.25">
      <c r="H1560" t="s">
        <v>3569</v>
      </c>
      <c r="I1560" t="s">
        <v>3570</v>
      </c>
      <c r="J1560" t="s">
        <v>3605</v>
      </c>
      <c r="K1560" t="s">
        <v>3606</v>
      </c>
    </row>
    <row r="1561" spans="8:11" x14ac:dyDescent="0.25">
      <c r="H1561" t="s">
        <v>3569</v>
      </c>
      <c r="I1561" t="s">
        <v>3570</v>
      </c>
      <c r="J1561" t="s">
        <v>3607</v>
      </c>
      <c r="K1561" t="s">
        <v>3608</v>
      </c>
    </row>
    <row r="1562" spans="8:11" x14ac:dyDescent="0.25">
      <c r="H1562" t="s">
        <v>3569</v>
      </c>
      <c r="I1562" t="s">
        <v>3570</v>
      </c>
      <c r="J1562" t="s">
        <v>3609</v>
      </c>
      <c r="K1562" t="s">
        <v>3610</v>
      </c>
    </row>
    <row r="1563" spans="8:11" x14ac:dyDescent="0.25">
      <c r="H1563" t="s">
        <v>3569</v>
      </c>
      <c r="I1563" t="s">
        <v>3570</v>
      </c>
      <c r="J1563" t="s">
        <v>3611</v>
      </c>
      <c r="K1563" t="s">
        <v>3612</v>
      </c>
    </row>
    <row r="1564" spans="8:11" x14ac:dyDescent="0.25">
      <c r="H1564" t="s">
        <v>3569</v>
      </c>
      <c r="I1564" t="s">
        <v>3570</v>
      </c>
      <c r="J1564" t="s">
        <v>3613</v>
      </c>
      <c r="K1564" t="s">
        <v>3614</v>
      </c>
    </row>
    <row r="1565" spans="8:11" x14ac:dyDescent="0.25">
      <c r="H1565" t="s">
        <v>3569</v>
      </c>
      <c r="I1565" t="s">
        <v>3570</v>
      </c>
      <c r="J1565" t="s">
        <v>3615</v>
      </c>
      <c r="K1565" t="s">
        <v>3616</v>
      </c>
    </row>
    <row r="1566" spans="8:11" x14ac:dyDescent="0.25">
      <c r="H1566" t="s">
        <v>3569</v>
      </c>
      <c r="I1566" t="s">
        <v>3570</v>
      </c>
      <c r="J1566" t="s">
        <v>3617</v>
      </c>
      <c r="K1566" t="s">
        <v>3618</v>
      </c>
    </row>
    <row r="1567" spans="8:11" x14ac:dyDescent="0.25">
      <c r="H1567" t="s">
        <v>3569</v>
      </c>
      <c r="I1567" t="s">
        <v>3570</v>
      </c>
      <c r="J1567" t="s">
        <v>3619</v>
      </c>
      <c r="K1567" t="s">
        <v>3620</v>
      </c>
    </row>
    <row r="1568" spans="8:11" x14ac:dyDescent="0.25">
      <c r="H1568" t="s">
        <v>3569</v>
      </c>
      <c r="I1568" t="s">
        <v>3570</v>
      </c>
      <c r="J1568" t="s">
        <v>3621</v>
      </c>
      <c r="K1568" t="s">
        <v>3622</v>
      </c>
    </row>
    <row r="1569" spans="8:11" x14ac:dyDescent="0.25">
      <c r="H1569" t="s">
        <v>3569</v>
      </c>
      <c r="I1569" t="s">
        <v>3570</v>
      </c>
      <c r="J1569" t="s">
        <v>3623</v>
      </c>
      <c r="K1569" t="s">
        <v>3624</v>
      </c>
    </row>
    <row r="1570" spans="8:11" x14ac:dyDescent="0.25">
      <c r="H1570" t="s">
        <v>3569</v>
      </c>
      <c r="I1570" t="s">
        <v>3570</v>
      </c>
      <c r="J1570" t="s">
        <v>3625</v>
      </c>
      <c r="K1570" t="s">
        <v>3626</v>
      </c>
    </row>
    <row r="1571" spans="8:11" x14ac:dyDescent="0.25">
      <c r="H1571" t="s">
        <v>3569</v>
      </c>
      <c r="I1571" t="s">
        <v>3570</v>
      </c>
      <c r="J1571" t="s">
        <v>3627</v>
      </c>
      <c r="K1571" t="s">
        <v>3628</v>
      </c>
    </row>
    <row r="1572" spans="8:11" x14ac:dyDescent="0.25">
      <c r="H1572" t="s">
        <v>3569</v>
      </c>
      <c r="I1572" t="s">
        <v>3570</v>
      </c>
      <c r="J1572" t="s">
        <v>3629</v>
      </c>
      <c r="K1572" t="s">
        <v>3630</v>
      </c>
    </row>
    <row r="1573" spans="8:11" x14ac:dyDescent="0.25">
      <c r="H1573" t="s">
        <v>3569</v>
      </c>
      <c r="I1573" t="s">
        <v>3570</v>
      </c>
      <c r="J1573" t="s">
        <v>3631</v>
      </c>
      <c r="K1573" t="s">
        <v>3632</v>
      </c>
    </row>
    <row r="1574" spans="8:11" x14ac:dyDescent="0.25">
      <c r="H1574" t="s">
        <v>3569</v>
      </c>
      <c r="I1574" t="s">
        <v>3570</v>
      </c>
      <c r="J1574" t="s">
        <v>3633</v>
      </c>
      <c r="K1574" t="s">
        <v>3634</v>
      </c>
    </row>
    <row r="1575" spans="8:11" x14ac:dyDescent="0.25">
      <c r="H1575" t="s">
        <v>3569</v>
      </c>
      <c r="I1575" t="s">
        <v>3570</v>
      </c>
      <c r="J1575" t="s">
        <v>3635</v>
      </c>
      <c r="K1575" t="s">
        <v>3636</v>
      </c>
    </row>
    <row r="1576" spans="8:11" x14ac:dyDescent="0.25">
      <c r="H1576" t="s">
        <v>3569</v>
      </c>
      <c r="I1576" t="s">
        <v>3570</v>
      </c>
      <c r="J1576" t="s">
        <v>3637</v>
      </c>
      <c r="K1576" t="s">
        <v>3638</v>
      </c>
    </row>
    <row r="1577" spans="8:11" x14ac:dyDescent="0.25">
      <c r="H1577" t="s">
        <v>3569</v>
      </c>
      <c r="I1577" t="s">
        <v>3570</v>
      </c>
      <c r="J1577" t="s">
        <v>3639</v>
      </c>
      <c r="K1577" t="s">
        <v>3640</v>
      </c>
    </row>
    <row r="1578" spans="8:11" x14ac:dyDescent="0.25">
      <c r="H1578" t="s">
        <v>3569</v>
      </c>
      <c r="I1578" t="s">
        <v>3570</v>
      </c>
      <c r="J1578" t="s">
        <v>3641</v>
      </c>
      <c r="K1578" t="s">
        <v>3642</v>
      </c>
    </row>
    <row r="1579" spans="8:11" x14ac:dyDescent="0.25">
      <c r="H1579" t="s">
        <v>3569</v>
      </c>
      <c r="I1579" t="s">
        <v>3570</v>
      </c>
      <c r="J1579" t="s">
        <v>3643</v>
      </c>
      <c r="K1579" t="s">
        <v>3644</v>
      </c>
    </row>
    <row r="1580" spans="8:11" x14ac:dyDescent="0.25">
      <c r="H1580" t="s">
        <v>3569</v>
      </c>
      <c r="I1580" t="s">
        <v>3570</v>
      </c>
      <c r="J1580" t="s">
        <v>3570</v>
      </c>
      <c r="K1580" t="s">
        <v>3645</v>
      </c>
    </row>
    <row r="1581" spans="8:11" x14ac:dyDescent="0.25">
      <c r="H1581" t="s">
        <v>3569</v>
      </c>
      <c r="I1581" t="s">
        <v>3570</v>
      </c>
      <c r="J1581" t="s">
        <v>3570</v>
      </c>
      <c r="K1581" t="s">
        <v>3646</v>
      </c>
    </row>
    <row r="1582" spans="8:11" x14ac:dyDescent="0.25">
      <c r="H1582" t="s">
        <v>3569</v>
      </c>
      <c r="I1582" t="s">
        <v>3570</v>
      </c>
      <c r="J1582" t="s">
        <v>3570</v>
      </c>
      <c r="K1582" t="s">
        <v>3647</v>
      </c>
    </row>
    <row r="1583" spans="8:11" x14ac:dyDescent="0.25">
      <c r="H1583" t="s">
        <v>3569</v>
      </c>
      <c r="I1583" t="s">
        <v>3570</v>
      </c>
      <c r="J1583" t="s">
        <v>3570</v>
      </c>
      <c r="K1583" t="s">
        <v>3648</v>
      </c>
    </row>
    <row r="1584" spans="8:11" x14ac:dyDescent="0.25">
      <c r="H1584" t="s">
        <v>3569</v>
      </c>
      <c r="I1584" t="s">
        <v>3570</v>
      </c>
      <c r="J1584" t="s">
        <v>3570</v>
      </c>
      <c r="K1584" t="s">
        <v>3649</v>
      </c>
    </row>
    <row r="1585" spans="8:11" x14ac:dyDescent="0.25">
      <c r="H1585" t="s">
        <v>3569</v>
      </c>
      <c r="I1585" t="s">
        <v>3570</v>
      </c>
      <c r="J1585" t="s">
        <v>3570</v>
      </c>
      <c r="K1585" t="s">
        <v>3650</v>
      </c>
    </row>
    <row r="1586" spans="8:11" x14ac:dyDescent="0.25">
      <c r="H1586" t="s">
        <v>3569</v>
      </c>
      <c r="I1586" t="s">
        <v>3570</v>
      </c>
      <c r="J1586" t="s">
        <v>3570</v>
      </c>
      <c r="K1586" t="s">
        <v>3651</v>
      </c>
    </row>
    <row r="1587" spans="8:11" x14ac:dyDescent="0.25">
      <c r="H1587" t="s">
        <v>3569</v>
      </c>
      <c r="I1587" t="s">
        <v>3570</v>
      </c>
      <c r="J1587" t="s">
        <v>3570</v>
      </c>
      <c r="K1587" t="s">
        <v>3652</v>
      </c>
    </row>
    <row r="1588" spans="8:11" x14ac:dyDescent="0.25">
      <c r="H1588" t="s">
        <v>3653</v>
      </c>
      <c r="I1588" t="s">
        <v>3654</v>
      </c>
      <c r="J1588" t="s">
        <v>3655</v>
      </c>
      <c r="K1588" t="s">
        <v>3656</v>
      </c>
    </row>
    <row r="1589" spans="8:11" x14ac:dyDescent="0.25">
      <c r="H1589" t="s">
        <v>3653</v>
      </c>
      <c r="I1589" t="s">
        <v>3654</v>
      </c>
      <c r="J1589" t="s">
        <v>3657</v>
      </c>
      <c r="K1589" t="s">
        <v>3658</v>
      </c>
    </row>
    <row r="1590" spans="8:11" x14ac:dyDescent="0.25">
      <c r="H1590" t="s">
        <v>3653</v>
      </c>
      <c r="I1590" t="s">
        <v>3654</v>
      </c>
      <c r="J1590" t="s">
        <v>3659</v>
      </c>
      <c r="K1590" t="s">
        <v>3660</v>
      </c>
    </row>
    <row r="1591" spans="8:11" x14ac:dyDescent="0.25">
      <c r="H1591" t="s">
        <v>3653</v>
      </c>
      <c r="I1591" t="s">
        <v>3654</v>
      </c>
      <c r="J1591" t="s">
        <v>3661</v>
      </c>
      <c r="K1591" t="s">
        <v>3662</v>
      </c>
    </row>
    <row r="1592" spans="8:11" x14ac:dyDescent="0.25">
      <c r="H1592" t="s">
        <v>3653</v>
      </c>
      <c r="I1592" t="s">
        <v>3654</v>
      </c>
      <c r="J1592" t="s">
        <v>3663</v>
      </c>
      <c r="K1592" t="s">
        <v>3664</v>
      </c>
    </row>
    <row r="1593" spans="8:11" x14ac:dyDescent="0.25">
      <c r="H1593" t="s">
        <v>3653</v>
      </c>
      <c r="I1593" t="s">
        <v>3654</v>
      </c>
      <c r="J1593" t="s">
        <v>3665</v>
      </c>
      <c r="K1593" t="s">
        <v>3666</v>
      </c>
    </row>
    <row r="1594" spans="8:11" x14ac:dyDescent="0.25">
      <c r="H1594" t="s">
        <v>3653</v>
      </c>
      <c r="I1594" t="s">
        <v>3654</v>
      </c>
      <c r="J1594" t="s">
        <v>3667</v>
      </c>
      <c r="K1594" t="s">
        <v>3668</v>
      </c>
    </row>
    <row r="1595" spans="8:11" x14ac:dyDescent="0.25">
      <c r="H1595" t="s">
        <v>3653</v>
      </c>
      <c r="I1595" t="s">
        <v>3654</v>
      </c>
      <c r="J1595" t="s">
        <v>3669</v>
      </c>
      <c r="K1595" t="s">
        <v>3670</v>
      </c>
    </row>
    <row r="1596" spans="8:11" x14ac:dyDescent="0.25">
      <c r="H1596" t="s">
        <v>3653</v>
      </c>
      <c r="I1596" t="s">
        <v>3654</v>
      </c>
      <c r="J1596" t="s">
        <v>3671</v>
      </c>
      <c r="K1596" t="s">
        <v>3672</v>
      </c>
    </row>
    <row r="1597" spans="8:11" x14ac:dyDescent="0.25">
      <c r="H1597" t="s">
        <v>3653</v>
      </c>
      <c r="I1597" t="s">
        <v>3654</v>
      </c>
      <c r="J1597" t="s">
        <v>3673</v>
      </c>
      <c r="K1597" t="s">
        <v>3674</v>
      </c>
    </row>
    <row r="1598" spans="8:11" x14ac:dyDescent="0.25">
      <c r="H1598" t="s">
        <v>3653</v>
      </c>
      <c r="I1598" t="s">
        <v>3654</v>
      </c>
      <c r="J1598" t="s">
        <v>3675</v>
      </c>
      <c r="K1598" t="s">
        <v>3676</v>
      </c>
    </row>
    <row r="1599" spans="8:11" x14ac:dyDescent="0.25">
      <c r="H1599" t="s">
        <v>3653</v>
      </c>
      <c r="I1599" t="s">
        <v>3654</v>
      </c>
      <c r="J1599" t="s">
        <v>3677</v>
      </c>
      <c r="K1599" t="s">
        <v>3678</v>
      </c>
    </row>
    <row r="1600" spans="8:11" x14ac:dyDescent="0.25">
      <c r="H1600" t="s">
        <v>3653</v>
      </c>
      <c r="I1600" t="s">
        <v>3654</v>
      </c>
      <c r="J1600" t="s">
        <v>3679</v>
      </c>
      <c r="K1600" t="s">
        <v>3680</v>
      </c>
    </row>
    <row r="1601" spans="8:11" x14ac:dyDescent="0.25">
      <c r="H1601" t="s">
        <v>3653</v>
      </c>
      <c r="I1601" t="s">
        <v>3654</v>
      </c>
      <c r="J1601" t="s">
        <v>3681</v>
      </c>
      <c r="K1601" t="s">
        <v>3682</v>
      </c>
    </row>
    <row r="1602" spans="8:11" x14ac:dyDescent="0.25">
      <c r="H1602" t="s">
        <v>3653</v>
      </c>
      <c r="I1602" t="s">
        <v>3654</v>
      </c>
      <c r="J1602" t="s">
        <v>3677</v>
      </c>
      <c r="K1602" t="s">
        <v>3683</v>
      </c>
    </row>
    <row r="1603" spans="8:11" x14ac:dyDescent="0.25">
      <c r="H1603" t="s">
        <v>3653</v>
      </c>
      <c r="I1603" t="s">
        <v>3654</v>
      </c>
      <c r="J1603" t="s">
        <v>3684</v>
      </c>
      <c r="K1603" t="s">
        <v>3685</v>
      </c>
    </row>
    <row r="1604" spans="8:11" x14ac:dyDescent="0.25">
      <c r="H1604" t="s">
        <v>3653</v>
      </c>
      <c r="I1604" t="s">
        <v>3654</v>
      </c>
      <c r="J1604" t="s">
        <v>3686</v>
      </c>
      <c r="K1604" t="s">
        <v>3687</v>
      </c>
    </row>
    <row r="1605" spans="8:11" x14ac:dyDescent="0.25">
      <c r="H1605" t="s">
        <v>3653</v>
      </c>
      <c r="I1605" t="s">
        <v>3654</v>
      </c>
      <c r="J1605" t="s">
        <v>3688</v>
      </c>
      <c r="K1605" t="s">
        <v>3689</v>
      </c>
    </row>
    <row r="1606" spans="8:11" x14ac:dyDescent="0.25">
      <c r="H1606" t="s">
        <v>3653</v>
      </c>
      <c r="I1606" t="s">
        <v>3654</v>
      </c>
      <c r="J1606" t="s">
        <v>3690</v>
      </c>
      <c r="K1606" t="s">
        <v>3691</v>
      </c>
    </row>
    <row r="1607" spans="8:11" x14ac:dyDescent="0.25">
      <c r="H1607" t="s">
        <v>3653</v>
      </c>
      <c r="I1607" t="s">
        <v>3654</v>
      </c>
      <c r="J1607" t="s">
        <v>3692</v>
      </c>
      <c r="K1607" t="s">
        <v>3693</v>
      </c>
    </row>
    <row r="1608" spans="8:11" x14ac:dyDescent="0.25">
      <c r="H1608" t="s">
        <v>3653</v>
      </c>
      <c r="I1608" t="s">
        <v>3654</v>
      </c>
      <c r="J1608" t="s">
        <v>3694</v>
      </c>
      <c r="K1608" t="s">
        <v>3695</v>
      </c>
    </row>
    <row r="1609" spans="8:11" x14ac:dyDescent="0.25">
      <c r="H1609" t="s">
        <v>3653</v>
      </c>
      <c r="I1609" t="s">
        <v>3654</v>
      </c>
      <c r="J1609" t="s">
        <v>3696</v>
      </c>
      <c r="K1609" t="s">
        <v>3697</v>
      </c>
    </row>
    <row r="1610" spans="8:11" x14ac:dyDescent="0.25">
      <c r="H1610" t="s">
        <v>3653</v>
      </c>
      <c r="I1610" t="s">
        <v>3654</v>
      </c>
      <c r="J1610" t="s">
        <v>3698</v>
      </c>
      <c r="K1610" t="s">
        <v>3699</v>
      </c>
    </row>
    <row r="1611" spans="8:11" x14ac:dyDescent="0.25">
      <c r="H1611" t="s">
        <v>3653</v>
      </c>
      <c r="I1611" t="s">
        <v>3654</v>
      </c>
      <c r="J1611" t="s">
        <v>3700</v>
      </c>
      <c r="K1611" t="s">
        <v>3701</v>
      </c>
    </row>
    <row r="1612" spans="8:11" x14ac:dyDescent="0.25">
      <c r="H1612" t="s">
        <v>3653</v>
      </c>
      <c r="I1612" t="s">
        <v>3654</v>
      </c>
      <c r="J1612" t="s">
        <v>3702</v>
      </c>
      <c r="K1612" t="s">
        <v>3703</v>
      </c>
    </row>
    <row r="1613" spans="8:11" x14ac:dyDescent="0.25">
      <c r="H1613" t="s">
        <v>1705</v>
      </c>
      <c r="I1613" t="s">
        <v>1706</v>
      </c>
      <c r="J1613" t="s">
        <v>1706</v>
      </c>
      <c r="K1613" t="s">
        <v>3704</v>
      </c>
    </row>
    <row r="1614" spans="8:11" x14ac:dyDescent="0.25">
      <c r="H1614" t="s">
        <v>1705</v>
      </c>
      <c r="I1614" t="s">
        <v>1706</v>
      </c>
      <c r="J1614" t="s">
        <v>1706</v>
      </c>
      <c r="K1614" t="s">
        <v>3705</v>
      </c>
    </row>
    <row r="1615" spans="8:11" x14ac:dyDescent="0.25">
      <c r="H1615" t="s">
        <v>1705</v>
      </c>
      <c r="I1615" t="s">
        <v>1706</v>
      </c>
      <c r="J1615" t="s">
        <v>1706</v>
      </c>
      <c r="K1615" t="s">
        <v>3706</v>
      </c>
    </row>
    <row r="1616" spans="8:11" x14ac:dyDescent="0.25">
      <c r="H1616" t="s">
        <v>1705</v>
      </c>
      <c r="I1616" t="s">
        <v>1706</v>
      </c>
      <c r="J1616" t="s">
        <v>1706</v>
      </c>
      <c r="K1616" t="s">
        <v>3707</v>
      </c>
    </row>
    <row r="1617" spans="8:11" x14ac:dyDescent="0.25">
      <c r="H1617" t="s">
        <v>1705</v>
      </c>
      <c r="I1617" t="s">
        <v>1706</v>
      </c>
      <c r="J1617" t="s">
        <v>1706</v>
      </c>
      <c r="K1617" t="s">
        <v>3708</v>
      </c>
    </row>
    <row r="1618" spans="8:11" x14ac:dyDescent="0.25">
      <c r="H1618" t="s">
        <v>1705</v>
      </c>
      <c r="I1618" t="s">
        <v>1706</v>
      </c>
      <c r="J1618" t="s">
        <v>1706</v>
      </c>
      <c r="K1618" t="s">
        <v>3709</v>
      </c>
    </row>
    <row r="1619" spans="8:11" x14ac:dyDescent="0.25">
      <c r="H1619" t="s">
        <v>1705</v>
      </c>
      <c r="I1619" t="s">
        <v>1706</v>
      </c>
      <c r="J1619" t="s">
        <v>1706</v>
      </c>
      <c r="K1619" t="s">
        <v>3710</v>
      </c>
    </row>
    <row r="1620" spans="8:11" x14ac:dyDescent="0.25">
      <c r="H1620" t="s">
        <v>1705</v>
      </c>
      <c r="I1620" t="s">
        <v>1706</v>
      </c>
      <c r="J1620" t="s">
        <v>1706</v>
      </c>
      <c r="K1620" t="s">
        <v>3711</v>
      </c>
    </row>
    <row r="1621" spans="8:11" x14ac:dyDescent="0.25">
      <c r="H1621" t="s">
        <v>1705</v>
      </c>
      <c r="I1621" t="s">
        <v>1706</v>
      </c>
      <c r="J1621" t="s">
        <v>1706</v>
      </c>
      <c r="K1621" t="s">
        <v>3712</v>
      </c>
    </row>
    <row r="1622" spans="8:11" x14ac:dyDescent="0.25">
      <c r="H1622" t="s">
        <v>1705</v>
      </c>
      <c r="I1622" t="s">
        <v>1706</v>
      </c>
      <c r="J1622" t="s">
        <v>1706</v>
      </c>
      <c r="K1622" t="s">
        <v>3713</v>
      </c>
    </row>
    <row r="1623" spans="8:11" x14ac:dyDescent="0.25">
      <c r="H1623" t="s">
        <v>1705</v>
      </c>
      <c r="I1623" t="s">
        <v>1706</v>
      </c>
      <c r="J1623" t="s">
        <v>1706</v>
      </c>
      <c r="K1623" t="s">
        <v>3714</v>
      </c>
    </row>
    <row r="1624" spans="8:11" x14ac:dyDescent="0.25">
      <c r="H1624" t="s">
        <v>1705</v>
      </c>
      <c r="I1624" t="s">
        <v>1706</v>
      </c>
      <c r="J1624" t="s">
        <v>1706</v>
      </c>
      <c r="K1624" t="s">
        <v>3715</v>
      </c>
    </row>
    <row r="1625" spans="8:11" x14ac:dyDescent="0.25">
      <c r="H1625" t="s">
        <v>1705</v>
      </c>
      <c r="I1625" t="s">
        <v>1706</v>
      </c>
      <c r="J1625" t="s">
        <v>1706</v>
      </c>
      <c r="K1625" t="s">
        <v>3716</v>
      </c>
    </row>
    <row r="1626" spans="8:11" x14ac:dyDescent="0.25">
      <c r="H1626" t="s">
        <v>1705</v>
      </c>
      <c r="I1626" t="s">
        <v>1706</v>
      </c>
      <c r="J1626" t="s">
        <v>1706</v>
      </c>
      <c r="K1626" t="s">
        <v>3717</v>
      </c>
    </row>
    <row r="1627" spans="8:11" x14ac:dyDescent="0.25">
      <c r="H1627" t="s">
        <v>1705</v>
      </c>
      <c r="I1627" t="s">
        <v>1706</v>
      </c>
      <c r="J1627" t="s">
        <v>1706</v>
      </c>
      <c r="K1627" t="s">
        <v>3718</v>
      </c>
    </row>
    <row r="1628" spans="8:11" x14ac:dyDescent="0.25">
      <c r="H1628" t="s">
        <v>1705</v>
      </c>
      <c r="I1628" t="s">
        <v>1706</v>
      </c>
      <c r="J1628" t="s">
        <v>1706</v>
      </c>
      <c r="K1628" t="s">
        <v>3719</v>
      </c>
    </row>
    <row r="1629" spans="8:11" x14ac:dyDescent="0.25">
      <c r="H1629" t="s">
        <v>1705</v>
      </c>
      <c r="I1629" t="s">
        <v>1706</v>
      </c>
      <c r="J1629" t="s">
        <v>1706</v>
      </c>
      <c r="K1629" t="s">
        <v>3720</v>
      </c>
    </row>
    <row r="1630" spans="8:11" x14ac:dyDescent="0.25">
      <c r="H1630" t="s">
        <v>1705</v>
      </c>
      <c r="I1630" t="s">
        <v>1706</v>
      </c>
      <c r="J1630" t="s">
        <v>1706</v>
      </c>
      <c r="K1630" t="s">
        <v>3721</v>
      </c>
    </row>
    <row r="1631" spans="8:11" x14ac:dyDescent="0.25">
      <c r="H1631" t="s">
        <v>1705</v>
      </c>
      <c r="I1631" t="s">
        <v>1706</v>
      </c>
      <c r="J1631" t="s">
        <v>1706</v>
      </c>
      <c r="K1631" t="s">
        <v>3722</v>
      </c>
    </row>
    <row r="1632" spans="8:11" x14ac:dyDescent="0.25">
      <c r="H1632" t="s">
        <v>1705</v>
      </c>
      <c r="I1632" t="s">
        <v>1706</v>
      </c>
      <c r="J1632" t="s">
        <v>1706</v>
      </c>
      <c r="K1632" t="s">
        <v>3723</v>
      </c>
    </row>
    <row r="1633" spans="8:11" x14ac:dyDescent="0.25">
      <c r="H1633" t="s">
        <v>1705</v>
      </c>
      <c r="I1633" t="s">
        <v>1706</v>
      </c>
      <c r="J1633" t="s">
        <v>1706</v>
      </c>
      <c r="K1633" t="s">
        <v>3724</v>
      </c>
    </row>
    <row r="1634" spans="8:11" x14ac:dyDescent="0.25">
      <c r="H1634" t="s">
        <v>1705</v>
      </c>
      <c r="I1634" t="s">
        <v>1706</v>
      </c>
      <c r="J1634" t="s">
        <v>1706</v>
      </c>
      <c r="K1634" t="s">
        <v>3725</v>
      </c>
    </row>
    <row r="1635" spans="8:11" x14ac:dyDescent="0.25">
      <c r="H1635" t="s">
        <v>1705</v>
      </c>
      <c r="I1635" t="s">
        <v>1706</v>
      </c>
      <c r="J1635" t="s">
        <v>1706</v>
      </c>
      <c r="K1635" t="s">
        <v>3726</v>
      </c>
    </row>
    <row r="1636" spans="8:11" x14ac:dyDescent="0.25">
      <c r="H1636" t="s">
        <v>1705</v>
      </c>
      <c r="I1636" t="s">
        <v>1706</v>
      </c>
      <c r="J1636" t="s">
        <v>1706</v>
      </c>
      <c r="K1636" t="s">
        <v>3727</v>
      </c>
    </row>
    <row r="1637" spans="8:11" x14ac:dyDescent="0.25">
      <c r="H1637" t="s">
        <v>1705</v>
      </c>
      <c r="I1637" t="s">
        <v>1706</v>
      </c>
      <c r="J1637" t="s">
        <v>1706</v>
      </c>
      <c r="K1637" t="s">
        <v>3728</v>
      </c>
    </row>
    <row r="1638" spans="8:11" x14ac:dyDescent="0.25">
      <c r="H1638" t="s">
        <v>1705</v>
      </c>
      <c r="I1638" t="s">
        <v>1706</v>
      </c>
      <c r="J1638" t="s">
        <v>1706</v>
      </c>
      <c r="K1638" t="s">
        <v>3729</v>
      </c>
    </row>
    <row r="1639" spans="8:11" x14ac:dyDescent="0.25">
      <c r="H1639" t="s">
        <v>1705</v>
      </c>
      <c r="I1639" t="s">
        <v>1706</v>
      </c>
      <c r="J1639" t="s">
        <v>1706</v>
      </c>
      <c r="K1639" t="s">
        <v>3730</v>
      </c>
    </row>
    <row r="1640" spans="8:11" x14ac:dyDescent="0.25">
      <c r="H1640" t="s">
        <v>1705</v>
      </c>
      <c r="I1640" t="s">
        <v>1706</v>
      </c>
      <c r="J1640" t="s">
        <v>1706</v>
      </c>
      <c r="K1640" t="s">
        <v>3731</v>
      </c>
    </row>
    <row r="1641" spans="8:11" x14ac:dyDescent="0.25">
      <c r="H1641" t="s">
        <v>1705</v>
      </c>
      <c r="I1641" t="s">
        <v>1706</v>
      </c>
      <c r="J1641" t="s">
        <v>1706</v>
      </c>
      <c r="K1641" t="s">
        <v>3732</v>
      </c>
    </row>
    <row r="1642" spans="8:11" x14ac:dyDescent="0.25">
      <c r="H1642" t="s">
        <v>1705</v>
      </c>
      <c r="I1642" t="s">
        <v>1706</v>
      </c>
      <c r="J1642" t="s">
        <v>1706</v>
      </c>
      <c r="K1642" t="s">
        <v>3733</v>
      </c>
    </row>
    <row r="1643" spans="8:11" x14ac:dyDescent="0.25">
      <c r="H1643" t="s">
        <v>1705</v>
      </c>
      <c r="I1643" t="s">
        <v>1706</v>
      </c>
      <c r="J1643" t="s">
        <v>1706</v>
      </c>
      <c r="K1643" t="s">
        <v>3734</v>
      </c>
    </row>
    <row r="1644" spans="8:11" x14ac:dyDescent="0.25">
      <c r="H1644" t="s">
        <v>1705</v>
      </c>
      <c r="I1644" t="s">
        <v>1706</v>
      </c>
      <c r="J1644" t="s">
        <v>1706</v>
      </c>
      <c r="K1644" t="s">
        <v>3735</v>
      </c>
    </row>
    <row r="1645" spans="8:11" x14ac:dyDescent="0.25">
      <c r="H1645" t="s">
        <v>1705</v>
      </c>
      <c r="I1645" t="s">
        <v>1706</v>
      </c>
      <c r="J1645" t="s">
        <v>1706</v>
      </c>
      <c r="K1645" t="s">
        <v>3736</v>
      </c>
    </row>
    <row r="1646" spans="8:11" x14ac:dyDescent="0.25">
      <c r="H1646" t="s">
        <v>1705</v>
      </c>
      <c r="I1646" t="s">
        <v>1706</v>
      </c>
      <c r="J1646" t="s">
        <v>1706</v>
      </c>
      <c r="K1646" t="s">
        <v>3737</v>
      </c>
    </row>
    <row r="1647" spans="8:11" x14ac:dyDescent="0.25">
      <c r="H1647" t="s">
        <v>1705</v>
      </c>
      <c r="I1647" t="s">
        <v>1706</v>
      </c>
      <c r="J1647" t="s">
        <v>1706</v>
      </c>
      <c r="K1647" t="s">
        <v>3738</v>
      </c>
    </row>
    <row r="1648" spans="8:11" x14ac:dyDescent="0.25">
      <c r="H1648" t="s">
        <v>1705</v>
      </c>
      <c r="I1648" t="s">
        <v>1706</v>
      </c>
      <c r="J1648" t="s">
        <v>1706</v>
      </c>
      <c r="K1648" t="s">
        <v>3739</v>
      </c>
    </row>
    <row r="1649" spans="8:11" x14ac:dyDescent="0.25">
      <c r="H1649" t="s">
        <v>1705</v>
      </c>
      <c r="I1649" t="s">
        <v>1706</v>
      </c>
      <c r="J1649" t="s">
        <v>1706</v>
      </c>
      <c r="K1649" t="s">
        <v>3740</v>
      </c>
    </row>
    <row r="1650" spans="8:11" x14ac:dyDescent="0.25">
      <c r="H1650" t="s">
        <v>1705</v>
      </c>
      <c r="I1650" t="s">
        <v>1706</v>
      </c>
      <c r="J1650" t="s">
        <v>1706</v>
      </c>
      <c r="K1650" t="s">
        <v>3741</v>
      </c>
    </row>
    <row r="1651" spans="8:11" x14ac:dyDescent="0.25">
      <c r="H1651" t="s">
        <v>1705</v>
      </c>
      <c r="I1651" t="s">
        <v>1706</v>
      </c>
      <c r="J1651" t="s">
        <v>1706</v>
      </c>
      <c r="K1651" t="s">
        <v>3742</v>
      </c>
    </row>
    <row r="1652" spans="8:11" x14ac:dyDescent="0.25">
      <c r="H1652" t="s">
        <v>1705</v>
      </c>
      <c r="I1652" t="s">
        <v>1706</v>
      </c>
      <c r="J1652" t="s">
        <v>1706</v>
      </c>
      <c r="K1652" t="s">
        <v>3743</v>
      </c>
    </row>
    <row r="1653" spans="8:11" x14ac:dyDescent="0.25">
      <c r="H1653" t="s">
        <v>1705</v>
      </c>
      <c r="I1653" t="s">
        <v>1706</v>
      </c>
      <c r="J1653" t="s">
        <v>1706</v>
      </c>
      <c r="K1653" t="s">
        <v>3744</v>
      </c>
    </row>
    <row r="1654" spans="8:11" x14ac:dyDescent="0.25">
      <c r="H1654" t="s">
        <v>1705</v>
      </c>
      <c r="I1654" t="s">
        <v>1706</v>
      </c>
      <c r="J1654" t="s">
        <v>1706</v>
      </c>
      <c r="K1654" t="s">
        <v>3745</v>
      </c>
    </row>
    <row r="1655" spans="8:11" x14ac:dyDescent="0.25">
      <c r="H1655" t="s">
        <v>1705</v>
      </c>
      <c r="I1655" t="s">
        <v>1706</v>
      </c>
      <c r="J1655" t="s">
        <v>1706</v>
      </c>
      <c r="K1655" t="s">
        <v>3746</v>
      </c>
    </row>
    <row r="1656" spans="8:11" x14ac:dyDescent="0.25">
      <c r="H1656" t="s">
        <v>1705</v>
      </c>
      <c r="I1656" t="s">
        <v>1706</v>
      </c>
      <c r="J1656" t="s">
        <v>1706</v>
      </c>
      <c r="K1656" t="s">
        <v>3747</v>
      </c>
    </row>
    <row r="1657" spans="8:11" x14ac:dyDescent="0.25">
      <c r="H1657" t="s">
        <v>1705</v>
      </c>
      <c r="I1657" t="s">
        <v>1706</v>
      </c>
      <c r="J1657" t="s">
        <v>1706</v>
      </c>
      <c r="K1657" t="s">
        <v>3748</v>
      </c>
    </row>
    <row r="1658" spans="8:11" x14ac:dyDescent="0.25">
      <c r="H1658" t="s">
        <v>1705</v>
      </c>
      <c r="I1658" t="s">
        <v>1706</v>
      </c>
      <c r="J1658" t="s">
        <v>1706</v>
      </c>
      <c r="K1658" t="s">
        <v>3749</v>
      </c>
    </row>
    <row r="1659" spans="8:11" x14ac:dyDescent="0.25">
      <c r="H1659" t="s">
        <v>1705</v>
      </c>
      <c r="I1659" t="s">
        <v>1706</v>
      </c>
      <c r="J1659" t="s">
        <v>1706</v>
      </c>
      <c r="K1659" t="s">
        <v>3750</v>
      </c>
    </row>
    <row r="1660" spans="8:11" x14ac:dyDescent="0.25">
      <c r="H1660" t="s">
        <v>1705</v>
      </c>
      <c r="I1660" t="s">
        <v>1706</v>
      </c>
      <c r="J1660" t="s">
        <v>1706</v>
      </c>
      <c r="K1660" t="s">
        <v>3751</v>
      </c>
    </row>
    <row r="1661" spans="8:11" x14ac:dyDescent="0.25">
      <c r="H1661" t="s">
        <v>1705</v>
      </c>
      <c r="I1661" t="s">
        <v>1706</v>
      </c>
      <c r="J1661" t="s">
        <v>1706</v>
      </c>
      <c r="K1661" t="s">
        <v>3752</v>
      </c>
    </row>
    <row r="1662" spans="8:11" x14ac:dyDescent="0.25">
      <c r="H1662" t="s">
        <v>1705</v>
      </c>
      <c r="I1662" t="s">
        <v>1706</v>
      </c>
      <c r="J1662" t="s">
        <v>1706</v>
      </c>
      <c r="K1662" t="s">
        <v>3753</v>
      </c>
    </row>
    <row r="1663" spans="8:11" x14ac:dyDescent="0.25">
      <c r="H1663" t="s">
        <v>1705</v>
      </c>
      <c r="I1663" t="s">
        <v>1706</v>
      </c>
      <c r="J1663" t="s">
        <v>1706</v>
      </c>
      <c r="K1663" t="s">
        <v>3754</v>
      </c>
    </row>
    <row r="1664" spans="8:11" x14ac:dyDescent="0.25">
      <c r="H1664" t="s">
        <v>1705</v>
      </c>
      <c r="I1664" t="s">
        <v>1706</v>
      </c>
      <c r="J1664" t="s">
        <v>1706</v>
      </c>
      <c r="K1664" t="s">
        <v>3755</v>
      </c>
    </row>
    <row r="1665" spans="8:11" x14ac:dyDescent="0.25">
      <c r="H1665" t="s">
        <v>1705</v>
      </c>
      <c r="I1665" t="s">
        <v>1706</v>
      </c>
      <c r="J1665" t="s">
        <v>1706</v>
      </c>
      <c r="K1665" t="s">
        <v>3756</v>
      </c>
    </row>
    <row r="1666" spans="8:11" x14ac:dyDescent="0.25">
      <c r="H1666" t="s">
        <v>1705</v>
      </c>
      <c r="I1666" t="s">
        <v>1706</v>
      </c>
      <c r="J1666" t="s">
        <v>1706</v>
      </c>
      <c r="K1666" t="s">
        <v>3757</v>
      </c>
    </row>
    <row r="1667" spans="8:11" x14ac:dyDescent="0.25">
      <c r="H1667" t="s">
        <v>1705</v>
      </c>
      <c r="I1667" t="s">
        <v>1706</v>
      </c>
      <c r="J1667" t="s">
        <v>1706</v>
      </c>
      <c r="K1667" t="s">
        <v>3758</v>
      </c>
    </row>
    <row r="1668" spans="8:11" x14ac:dyDescent="0.25">
      <c r="H1668" t="s">
        <v>1705</v>
      </c>
      <c r="I1668" t="s">
        <v>1706</v>
      </c>
      <c r="J1668" t="s">
        <v>1706</v>
      </c>
      <c r="K1668" t="s">
        <v>3759</v>
      </c>
    </row>
    <row r="1669" spans="8:11" x14ac:dyDescent="0.25">
      <c r="H1669" t="s">
        <v>1705</v>
      </c>
      <c r="I1669" t="s">
        <v>1706</v>
      </c>
      <c r="J1669" t="s">
        <v>1706</v>
      </c>
      <c r="K1669" t="s">
        <v>3760</v>
      </c>
    </row>
    <row r="1670" spans="8:11" x14ac:dyDescent="0.25">
      <c r="H1670" t="s">
        <v>1705</v>
      </c>
      <c r="I1670" t="s">
        <v>1706</v>
      </c>
      <c r="J1670" t="s">
        <v>1706</v>
      </c>
      <c r="K1670" t="s">
        <v>3761</v>
      </c>
    </row>
    <row r="1671" spans="8:11" x14ac:dyDescent="0.25">
      <c r="H1671" t="s">
        <v>1705</v>
      </c>
      <c r="I1671" t="s">
        <v>1706</v>
      </c>
      <c r="J1671" t="s">
        <v>1706</v>
      </c>
      <c r="K1671" t="s">
        <v>3762</v>
      </c>
    </row>
    <row r="1672" spans="8:11" x14ac:dyDescent="0.25">
      <c r="H1672" t="s">
        <v>1705</v>
      </c>
      <c r="I1672" t="s">
        <v>1706</v>
      </c>
      <c r="J1672" t="s">
        <v>1706</v>
      </c>
      <c r="K1672" t="s">
        <v>3763</v>
      </c>
    </row>
    <row r="1673" spans="8:11" x14ac:dyDescent="0.25">
      <c r="H1673" t="s">
        <v>1705</v>
      </c>
      <c r="I1673" t="s">
        <v>1706</v>
      </c>
      <c r="J1673" t="s">
        <v>1706</v>
      </c>
      <c r="K1673" t="s">
        <v>3764</v>
      </c>
    </row>
  </sheetData>
  <sheetProtection algorithmName="SHA-512" hashValue="k8zbAq4oPa++/PlmeEj4f5WHJ3IJc+CvxZHcDE4QgJO6hKUpBEui62Iz/MsHQ8Fw0oso6bkSPxu/G/GH6833Eg==" saltValue="gPUkPI39XDHjNKDULjwNBg==" spinCount="100000"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E8EDE051B90FE44824E1D5885632B5E" ma:contentTypeVersion="15" ma:contentTypeDescription="Create a new document." ma:contentTypeScope="" ma:versionID="392c2756ee000aa012f294bda23342ed">
  <xsd:schema xmlns:xsd="http://www.w3.org/2001/XMLSchema" xmlns:xs="http://www.w3.org/2001/XMLSchema" xmlns:p="http://schemas.microsoft.com/office/2006/metadata/properties" xmlns:ns2="a861db3d-3048-432f-b757-22458df766e9" xmlns:ns3="9667159c-6eae-400b-9470-2935e037a541" targetNamespace="http://schemas.microsoft.com/office/2006/metadata/properties" ma:root="true" ma:fieldsID="1e87780ba9f4a95dbd8c9c09cd940608" ns2:_="" ns3:_="">
    <xsd:import namespace="a861db3d-3048-432f-b757-22458df766e9"/>
    <xsd:import namespace="9667159c-6eae-400b-9470-2935e037a541"/>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ObjectDetectorVersions"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861db3d-3048-432f-b757-22458df766e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2426c395-1d84-4ee7-887a-a9c77f971e88"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667159c-6eae-400b-9470-2935e037a541"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f223d0d8-8ea8-4d02-814b-84fa04060cad}" ma:internalName="TaxCatchAll" ma:showField="CatchAllData" ma:web="9667159c-6eae-400b-9470-2935e037a54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1 6 " ? > < p r o p e r t i e s   x m l n s = " h t t p : / / w w w . i m a n a g e . c o m / w o r k / x m l s c h e m a " >  
     < d o c u m e n t i d > L E G A L _ 1 ! 8 8 9 8 2 9 1 9 . 3 < / d o c u m e n t i d >  
     < s e n d e r i d > J S I N G H < / s e n d e r i d >  
     < s e n d e r e m a i l > J S I N G H @ O S L E R . C O M < / s e n d e r e m a i l >  
     < l a s t m o d i f i e d > 2 0 2 4 - 1 1 - 0 5 T 1 2 : 3 0 : 1 2 . 0 0 0 0 0 0 0 - 0 5 : 0 0 < / l a s t m o d i f i e d >  
     < d a t a b a s e > L E G A L _ 1 < / d a t a b a s e >  
 < / p r o p e r t i e s > 
</file>

<file path=customXml/item3.xml><?xml version="1.0" encoding="utf-8"?>
<p:properties xmlns:p="http://schemas.microsoft.com/office/2006/metadata/properties" xmlns:xsi="http://www.w3.org/2001/XMLSchema-instance" xmlns:pc="http://schemas.microsoft.com/office/infopath/2007/PartnerControls">
  <documentManagement>
    <TaxCatchAll xmlns="9667159c-6eae-400b-9470-2935e037a541" xsi:nil="true"/>
    <lcf76f155ced4ddcb4097134ff3c332f xmlns="a861db3d-3048-432f-b757-22458df766e9">
      <Terms xmlns="http://schemas.microsoft.com/office/infopath/2007/PartnerControls"/>
    </lcf76f155ced4ddcb4097134ff3c332f>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7DB02B3-032F-48AF-A293-4465547E6DD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861db3d-3048-432f-b757-22458df766e9"/>
    <ds:schemaRef ds:uri="9667159c-6eae-400b-9470-2935e037a54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8B7D1B9-58C1-4583-BEDF-0F340BF70929}">
  <ds:schemaRefs>
    <ds:schemaRef ds:uri="http://www.imanage.com/work/xmlschema"/>
  </ds:schemaRefs>
</ds:datastoreItem>
</file>

<file path=customXml/itemProps3.xml><?xml version="1.0" encoding="utf-8"?>
<ds:datastoreItem xmlns:ds="http://schemas.openxmlformats.org/officeDocument/2006/customXml" ds:itemID="{7A5BFBF8-0362-4EB6-A125-CC31271223BE}">
  <ds:schemaRefs>
    <ds:schemaRef ds:uri="http://purl.org/dc/elements/1.1/"/>
    <ds:schemaRef ds:uri="a861db3d-3048-432f-b757-22458df766e9"/>
    <ds:schemaRef ds:uri="http://schemas.microsoft.com/office/2006/documentManagement/types"/>
    <ds:schemaRef ds:uri="http://schemas.microsoft.com/office/infopath/2007/PartnerControls"/>
    <ds:schemaRef ds:uri="http://www.w3.org/XML/1998/namespace"/>
    <ds:schemaRef ds:uri="http://purl.org/dc/dcmitype/"/>
    <ds:schemaRef ds:uri="http://schemas.openxmlformats.org/package/2006/metadata/core-properties"/>
    <ds:schemaRef ds:uri="9667159c-6eae-400b-9470-2935e037a541"/>
    <ds:schemaRef ds:uri="http://schemas.microsoft.com/office/2006/metadata/properties"/>
    <ds:schemaRef ds:uri="http://purl.org/dc/terms/"/>
  </ds:schemaRefs>
</ds:datastoreItem>
</file>

<file path=customXml/itemProps4.xml><?xml version="1.0" encoding="utf-8"?>
<ds:datastoreItem xmlns:ds="http://schemas.openxmlformats.org/officeDocument/2006/customXml" ds:itemID="{B6444EC6-3D45-46FF-8120-050ED028ABA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Proponent Information</vt:lpstr>
      <vt:lpstr>Project Information</vt:lpstr>
      <vt:lpstr>Project Site Information</vt:lpstr>
      <vt:lpstr>Connection Information</vt:lpstr>
      <vt:lpstr>Team Member Experience</vt:lpstr>
      <vt:lpstr>SCDP Summary</vt:lpstr>
      <vt:lpstr>CCCP Summary</vt:lpstr>
      <vt:lpstr>Rated Criteria</vt:lpstr>
      <vt:lpstr>Workbook Lists</vt:lpstr>
    </vt:vector>
  </TitlesOfParts>
  <Manager/>
  <Company>IESO</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Samantha DePoorter</dc:creator>
  <cp:keywords/>
  <dc:description/>
  <cp:lastModifiedBy>Rob Rorabeck</cp:lastModifiedBy>
  <cp:revision/>
  <dcterms:created xsi:type="dcterms:W3CDTF">2024-09-11T18:24:55Z</dcterms:created>
  <dcterms:modified xsi:type="dcterms:W3CDTF">2026-08-11T16:41:14Z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0x0101002E8EDE051B90FE44824E1D5885632B5E</vt:lpwstr>
  </property>
  <property fmtid="{D5CDD505-2E9C-101B-9397-08002B2CF9AE}" pid="3" name="MediaServiceImageTags">
    <vt:lpwstr/>
  </property>
</Properties>
</file>