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VS\Implementation\MM MPM\Dec 1, 2023 SE\Workbooks\"/>
    </mc:Choice>
  </mc:AlternateContent>
  <bookViews>
    <workbookView xWindow="-120" yWindow="-120" windowWidth="29040" windowHeight="15840" tabRatio="829"/>
  </bookViews>
  <sheets>
    <sheet name="Introduction" sheetId="4" r:id="rId1"/>
    <sheet name="CostComponents_CT(1x1)" sheetId="34" r:id="rId2"/>
    <sheet name="Defn of CostComponents_CT " sheetId="35" r:id="rId3"/>
    <sheet name="CostComponent_ST(1x1)" sheetId="36" r:id="rId4"/>
    <sheet name="CostComponent_ST(2x1)" sheetId="39" r:id="rId5"/>
    <sheet name="Defn of CostComponents_ST" sheetId="37" r:id="rId6"/>
    <sheet name="FinDispatchDataParameter - PSU" sheetId="20" r:id="rId7"/>
    <sheet name="Non-finDispatchParameters - CT" sheetId="21" r:id="rId8"/>
    <sheet name="Non-finDispatchParameters - ST" sheetId="31" r:id="rId9"/>
    <sheet name="Non-finDispatchParameters - PSU" sheetId="23" r:id="rId10"/>
    <sheet name="Reference Quantity" sheetId="32" r:id="rId11"/>
    <sheet name="Supporting Documentation List" sheetId="3" r:id="rId12"/>
  </sheets>
  <externalReferences>
    <externalReference r:id="rId13"/>
  </externalReferences>
  <definedNames>
    <definedName name="_xlnm._FilterDatabase" localSheetId="1" hidden="1">'CostComponents_CT(1x1)'!$B$2:$L$2</definedName>
    <definedName name="_xlnm._FilterDatabase" localSheetId="2" hidden="1">'Defn of CostComponents_CT '!$A$2:$C$7</definedName>
    <definedName name="_xlnm._FilterDatabase" localSheetId="5" hidden="1">'Defn of CostComponents_ST'!$A$2:$C$7</definedName>
    <definedName name="_xlnm._FilterDatabase" localSheetId="7" hidden="1">'Non-finDispatchParameters - CT'!#REF!</definedName>
    <definedName name="_xlnm._FilterDatabase" localSheetId="9" hidden="1">'Non-finDispatchParameters - PSU'!#REF!</definedName>
    <definedName name="_xlnm._FilterDatabase" localSheetId="8" hidden="1">'Non-finDispatchParameters - ST'!#REF!</definedName>
    <definedName name="_xlnm._FilterDatabase" localSheetId="11" hidden="1">'Supporting Documentation List'!$B$6:$D$26</definedName>
    <definedName name="_Toc33773272" localSheetId="0">Introduction!$A$4</definedName>
    <definedName name="Carbon_Price_Ex." localSheetId="3">'[1]FinDispatchDataParameter - Phys'!$E$15</definedName>
    <definedName name="Carbon_Price_Ex." localSheetId="4">'[1]FinDispatchDataParameter - Phys'!$E$15</definedName>
    <definedName name="Carbon_Price_Ex." localSheetId="1">'[1]FinDispatchDataParameter - Phys'!$E$15</definedName>
    <definedName name="Carbon_Price_Ex." localSheetId="2">'[1]FinDispatchDataParameter - Phys'!$E$15</definedName>
    <definedName name="Carbon_Price_Ex." localSheetId="5">'[1]FinDispatchDataParameter - Phys'!$E$15</definedName>
    <definedName name="Carbon_Price_Ex." localSheetId="6">'FinDispatchDataParameter - PSU'!#REF!</definedName>
    <definedName name="Carbon_Price_Ex.">#REF!</definedName>
    <definedName name="CarbonPrice">40</definedName>
    <definedName name="ForeignExchange" comment="foreign exchange rate">1.3</definedName>
    <definedName name="ICENGXUnionGasDawnFixedPriceDaily" comment="placeholder value">3.25</definedName>
    <definedName name="NatGas_Price_Ex" localSheetId="3">'[1]FinDispatchDataParameter - Phys'!$E$14</definedName>
    <definedName name="NatGas_Price_Ex" localSheetId="4">'[1]FinDispatchDataParameter - Phys'!$E$14</definedName>
    <definedName name="NatGas_Price_Ex" localSheetId="1">'[1]FinDispatchDataParameter - Phys'!$E$14</definedName>
    <definedName name="NatGas_Price_Ex" localSheetId="2">'[1]FinDispatchDataParameter - Phys'!$E$14</definedName>
    <definedName name="NatGas_Price_Ex" localSheetId="5">'[1]FinDispatchDataParameter - Phys'!$E$14</definedName>
    <definedName name="NatGas_Price_Ex" localSheetId="6">'FinDispatchDataParameter - PSU'!#REF!</definedName>
    <definedName name="NatGas_Price_Ex">#REF!</definedName>
    <definedName name="Station_Service_Rate_Example" localSheetId="3">'[1]FinDispatchDataParameter - Phys'!$E$16</definedName>
    <definedName name="Station_Service_Rate_Example" localSheetId="4">'[1]FinDispatchDataParameter - Phys'!$E$16</definedName>
    <definedName name="Station_Service_Rate_Example" localSheetId="1">'[1]FinDispatchDataParameter - Phys'!$E$16</definedName>
    <definedName name="Station_Service_Rate_Example" localSheetId="2">'[1]FinDispatchDataParameter - Phys'!$E$16</definedName>
    <definedName name="Station_Service_Rate_Example" localSheetId="5">'[1]FinDispatchDataParameter - Phys'!$E$16</definedName>
    <definedName name="Station_Service_Rate_Example" localSheetId="6">'FinDispatchDataParameter - PSU'!#REF!</definedName>
    <definedName name="Station_Service_Rate_Exampl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36" l="1"/>
  <c r="F25" i="36"/>
  <c r="G25" i="39"/>
  <c r="F25" i="39"/>
  <c r="F72" i="36" l="1"/>
  <c r="F7" i="34"/>
  <c r="I8" i="34"/>
  <c r="H8" i="34"/>
  <c r="G8" i="34"/>
  <c r="F8" i="34"/>
  <c r="J7" i="34"/>
  <c r="I7" i="34"/>
  <c r="H7" i="34"/>
  <c r="G7" i="34"/>
  <c r="S15" i="34"/>
  <c r="R15" i="34"/>
  <c r="N15" i="34"/>
  <c r="S14" i="34"/>
  <c r="R14" i="34"/>
  <c r="N14" i="34"/>
  <c r="S13" i="34"/>
  <c r="R13" i="34"/>
  <c r="N13" i="34"/>
  <c r="S12" i="34"/>
  <c r="R12" i="34"/>
  <c r="N12" i="34"/>
  <c r="S11" i="34"/>
  <c r="R11" i="34"/>
  <c r="N11" i="34"/>
  <c r="S10" i="34"/>
  <c r="R10" i="34"/>
  <c r="N10" i="34"/>
  <c r="S9" i="34"/>
  <c r="J8" i="34" s="1"/>
  <c r="R9" i="34"/>
  <c r="N9" i="34"/>
  <c r="N16" i="20" l="1"/>
  <c r="G16" i="20"/>
  <c r="F72" i="39" l="1"/>
  <c r="F17" i="39"/>
  <c r="F16" i="39"/>
  <c r="F17" i="36"/>
  <c r="F16" i="36"/>
  <c r="F88" i="34"/>
  <c r="F87" i="34"/>
  <c r="F86" i="34"/>
  <c r="F85" i="34"/>
  <c r="F84" i="34"/>
  <c r="F83" i="34"/>
  <c r="F82" i="34"/>
  <c r="F28" i="34"/>
  <c r="F16" i="34"/>
  <c r="H25" i="34" l="1"/>
  <c r="F72" i="34"/>
  <c r="F80" i="34"/>
  <c r="I25" i="34"/>
  <c r="F17" i="34"/>
  <c r="J25" i="34"/>
  <c r="F81" i="34"/>
  <c r="F25" i="34"/>
  <c r="G25" i="34"/>
</calcChain>
</file>

<file path=xl/sharedStrings.xml><?xml version="1.0" encoding="utf-8"?>
<sst xmlns="http://schemas.openxmlformats.org/spreadsheetml/2006/main" count="1674" uniqueCount="595">
  <si>
    <r>
      <t>Reference Levels and Reference Quantities Workbook - Thermal Resources</t>
    </r>
    <r>
      <rPr>
        <b/>
        <sz val="14"/>
        <color theme="9" tint="-0.249977111117893"/>
        <rFont val="Calibri"/>
        <family val="2"/>
        <scheme val="minor"/>
      </rPr>
      <t xml:space="preserve"> (Variant D)</t>
    </r>
  </si>
  <si>
    <r>
      <rPr>
        <b/>
        <sz val="11"/>
        <color theme="1"/>
        <rFont val="Calibri"/>
        <family val="2"/>
        <scheme val="minor"/>
      </rPr>
      <t xml:space="preserve">Background: </t>
    </r>
    <r>
      <rPr>
        <sz val="11"/>
        <color theme="1"/>
        <rFont val="Calibri"/>
        <family val="2"/>
        <scheme val="minor"/>
      </rPr>
      <t xml:space="preserve">
This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r>
  </si>
  <si>
    <t xml:space="preserve">Resource #1 Information </t>
  </si>
  <si>
    <t xml:space="preserve">Resource #2 Information </t>
  </si>
  <si>
    <t>Resource Name</t>
  </si>
  <si>
    <t>Station-LT.G1</t>
  </si>
  <si>
    <t>Station-LT.G2</t>
  </si>
  <si>
    <t>Resource ID</t>
  </si>
  <si>
    <t>Technology type of Resource</t>
  </si>
  <si>
    <t>Gas Turbine (CCGT)</t>
  </si>
  <si>
    <t xml:space="preserve">Date of the Reference Levels and Reference Quantities Workbook Completion </t>
  </si>
  <si>
    <t>Proposed Effective Date of the Requested Reference Levels and Reference Quantities</t>
  </si>
  <si>
    <t xml:space="preserve">Resource #3 Information </t>
  </si>
  <si>
    <t xml:space="preserve">Resource #4 Information </t>
  </si>
  <si>
    <t>Station-LT.G3</t>
  </si>
  <si>
    <t>Steam Turbine (CCGT)</t>
  </si>
  <si>
    <t>YYYY/MM/DD</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</si>
  <si>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</si>
  <si>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</si>
  <si>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</si>
  <si>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Description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</si>
  <si>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</si>
  <si>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</si>
  <si>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</si>
  <si>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</si>
  <si>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</si>
  <si>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</si>
  <si>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</si>
  <si>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</si>
  <si>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</si>
  <si>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</si>
  <si>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Reference Level Cost Components for Combustion Turbines (CT)</t>
  </si>
  <si>
    <t>Cost Component</t>
  </si>
  <si>
    <t>I. Units of measurement/Additional Information</t>
  </si>
  <si>
    <t>II. Applicability - Resource Type</t>
  </si>
  <si>
    <t>III.Time-Based Applicability</t>
  </si>
  <si>
    <t>IV. Input</t>
  </si>
  <si>
    <t>V. Supporting Documentation Reference</t>
  </si>
  <si>
    <t>VI. Comments</t>
  </si>
  <si>
    <r>
      <rPr>
        <b/>
        <sz val="13"/>
        <color theme="1"/>
        <rFont val="Calibri"/>
        <family val="2"/>
        <scheme val="minor"/>
      </rPr>
      <t>NOTE</t>
    </r>
    <r>
      <rPr>
        <sz val="13"/>
        <color theme="1"/>
        <rFont val="Calibri"/>
        <family val="2"/>
        <scheme val="minor"/>
      </rPr>
      <t>: This shows how the numbers in the example are derived. The MP is expectedto provide this calculation as a separate attachment</t>
    </r>
  </si>
  <si>
    <t>(A)</t>
  </si>
  <si>
    <t>Incremental Heat Rate</t>
  </si>
  <si>
    <t>A.1.</t>
  </si>
  <si>
    <t>Heat Content of Fuel (HHV)</t>
  </si>
  <si>
    <t xml:space="preserve">GJ/m^3
</t>
  </si>
  <si>
    <t>Applies to all Combustion Turbine and Combustion Turbines in Combined Cycle installations</t>
  </si>
  <si>
    <t>Applicable in all time periods</t>
  </si>
  <si>
    <t>Seller's quote or invoice/contract</t>
  </si>
  <si>
    <t>Fixed value based on documentation reference.</t>
  </si>
  <si>
    <t>A.2.</t>
  </si>
  <si>
    <t>Incremental Heat Rate Curve</t>
  </si>
  <si>
    <t>Operating Load (MW)</t>
  </si>
  <si>
    <t>Heat rate curve with regression fit</t>
  </si>
  <si>
    <t>If the heat rate curve is 
0.0066*MW^2+5.0183*MW+447.23
@ ISO Conditions</t>
  </si>
  <si>
    <t>Max Generator Capacity</t>
  </si>
  <si>
    <t>Based on OEM documentation (is in-line with what is registered with the IESO</t>
  </si>
  <si>
    <t>MW</t>
  </si>
  <si>
    <t>0-75MW (MLP)</t>
  </si>
  <si>
    <t>75.1-105MW</t>
  </si>
  <si>
    <t>105.1-120MW</t>
  </si>
  <si>
    <t>120.1-135MW</t>
  </si>
  <si>
    <t>135.1-150MW (Unrestricted Maximum)</t>
  </si>
  <si>
    <t xml:space="preserve">GJ/h
</t>
  </si>
  <si>
    <t>Calculated Operating Load %</t>
  </si>
  <si>
    <t>PI Data</t>
  </si>
  <si>
    <t>Calculated based on PI Data. Graphed on y-axis of Heat Input Curve</t>
  </si>
  <si>
    <t>Calculated</t>
  </si>
  <si>
    <t xml:space="preserve">GJ/MWh
To be calculated on a net MW basis </t>
  </si>
  <si>
    <t>Incremental heat rate curve based on the heat rate curve</t>
  </si>
  <si>
    <t>The incremental heat rate curve would be : 0.0132*MW+5.183</t>
  </si>
  <si>
    <t>Total Fuel GJ/h
(Heat Input)</t>
  </si>
  <si>
    <t>Heat Rate (GJ/MWh)</t>
  </si>
  <si>
    <t>Incremental Heat Rate  (GJ/MWh)</t>
  </si>
  <si>
    <t>A.3</t>
  </si>
  <si>
    <t xml:space="preserve">Reference Conditions for the Heat Rate curves </t>
  </si>
  <si>
    <t>Ambient Temperature (degrees C), Relative Humidity (%)</t>
  </si>
  <si>
    <t>15 C, 60%</t>
  </si>
  <si>
    <t xml:space="preserve">Conditions recorded at the time of heat rate curve generation. Please include summer and winter reference conditions. </t>
  </si>
  <si>
    <t>This example assumes that the values are at ISO conditions.</t>
  </si>
  <si>
    <t>(B)</t>
  </si>
  <si>
    <t>Performance Factors</t>
  </si>
  <si>
    <t>B.1.</t>
  </si>
  <si>
    <t xml:space="preserve">Actual fuel consumed </t>
  </si>
  <si>
    <t>GJ</t>
  </si>
  <si>
    <t>Summer</t>
  </si>
  <si>
    <t>Measured fuel quantities over one (1) year and heat content of fuel in 5-minute intervals;</t>
  </si>
  <si>
    <t>Winter</t>
  </si>
  <si>
    <t>B.2.</t>
  </si>
  <si>
    <t xml:space="preserve">Theoretical fuel consumed </t>
  </si>
  <si>
    <t>Summer Value</t>
  </si>
  <si>
    <t>Calculated fuel consumption based on the heat rate curve during each period for the measured fuel quantity for summer</t>
  </si>
  <si>
    <t xml:space="preserve">Calculated fuel consumption to determine the performance factor. </t>
  </si>
  <si>
    <t>Winter Value</t>
  </si>
  <si>
    <t>Calculated fuel consumption based on the heat rate curve during each period for the measured fuel quantity for winter</t>
  </si>
  <si>
    <t>B.3</t>
  </si>
  <si>
    <t>Ambient Correction Curves</t>
  </si>
  <si>
    <t>Percentage change from ambient conditions</t>
  </si>
  <si>
    <t xml:space="preserve">Ambient correction curves, as available, giving performance factors based on ambient temperature and humidity. OEM documentation provided. </t>
  </si>
  <si>
    <t xml:space="preserve"> Used to validate proposed correction factors. Please provide gas turbine corrections and combined cycle correction factors</t>
  </si>
  <si>
    <t>B.4</t>
  </si>
  <si>
    <t>Performance Factor</t>
  </si>
  <si>
    <t>-</t>
  </si>
  <si>
    <t>Calculated based on the ratio of the actual fuel consumed to the theoritical fuel consumed during the summer</t>
  </si>
  <si>
    <t>Calculated based on the ratio of the actual fuel consumed to the theoritical fuel consumed during the winter</t>
  </si>
  <si>
    <t>SUMMARY OUTPUT</t>
  </si>
  <si>
    <t>(C )</t>
  </si>
  <si>
    <t>Fuel Costs</t>
  </si>
  <si>
    <t>y=ax^2+bx+c</t>
  </si>
  <si>
    <t>a</t>
  </si>
  <si>
    <t>b</t>
  </si>
  <si>
    <t>c</t>
  </si>
  <si>
    <t>C.1</t>
  </si>
  <si>
    <t>Fuel Commodity Cost</t>
  </si>
  <si>
    <t xml:space="preserve">Name of Reference Index
</t>
  </si>
  <si>
    <t>ICE NGX Union Gas Dawn Fixed Price Daily</t>
  </si>
  <si>
    <t>Not required</t>
  </si>
  <si>
    <t xml:space="preserve">The applicable NGX Union Dawn Day-Ahead Index price for the gas day in $US/MMBtu. </t>
  </si>
  <si>
    <t>C.2</t>
  </si>
  <si>
    <t>Compressor Fuel Volume Adder</t>
  </si>
  <si>
    <t>%</t>
  </si>
  <si>
    <t>Percentage of fuel consumed for compressors operated by transmission and distribution service providers including volumes for injecting or removing gas from storage.</t>
  </si>
  <si>
    <t>C.3</t>
  </si>
  <si>
    <t>Services Price Adder</t>
  </si>
  <si>
    <t>$/GJ</t>
  </si>
  <si>
    <t xml:space="preserve">Firm Transportation Commodity Paid on all firm quantities redelivered to the customer’s Point(s) of Consumption Commodity Charge (All volumes) Injection and withdrawal commodity charges. </t>
  </si>
  <si>
    <t xml:space="preserve">(D) </t>
  </si>
  <si>
    <t>Energy Offer Emissions Costs</t>
  </si>
  <si>
    <t>D.1</t>
  </si>
  <si>
    <t>Energy offer emissions cost curve</t>
  </si>
  <si>
    <t>tCO2e/MWh curve</t>
  </si>
  <si>
    <t>D.2</t>
  </si>
  <si>
    <t>Applicable Emission Performance Standard</t>
  </si>
  <si>
    <t>tCO2e/GWh</t>
  </si>
  <si>
    <t xml:space="preserve">Provide the Ontario Emissions standard applicable to the facility based on fuel type. Supporting documentation can include OBPS report from most recent year. </t>
  </si>
  <si>
    <t>D.3</t>
  </si>
  <si>
    <t xml:space="preserve">Carbon Price </t>
  </si>
  <si>
    <t>$/tCO2e</t>
  </si>
  <si>
    <t>D.4</t>
  </si>
  <si>
    <t>Fuel Emission Factor</t>
  </si>
  <si>
    <t>tCO2e/GJ</t>
  </si>
  <si>
    <t xml:space="preserve">Emission Factor in accordance with Table 20-3 in the Guide: Greenhouse Gas Emissions Reporting (GHGRP) (https://www.ontario.ca/page/guide-greenhouse-gas-emissions-reporting </t>
  </si>
  <si>
    <t>Default value will be used from Table 20-3. Market participants may propose alternative acceptable methodology to derive Emission Factor will be discussed during 1 on 1 consultations</t>
  </si>
  <si>
    <t>(E )</t>
  </si>
  <si>
    <t>Operations and Maintenance (O&amp;M costs)</t>
  </si>
  <si>
    <t>E.1.</t>
  </si>
  <si>
    <t>Major Maintenance</t>
  </si>
  <si>
    <t xml:space="preserve">Energy costs ($CAD/MWh)
</t>
  </si>
  <si>
    <t>Internal definitions, invoices, quotes, accounting statements</t>
  </si>
  <si>
    <t>Costs for major maintenance over the next major maintenance cycle based either on hisotrical costs or either acceptable forms of supporting documentation.
Costs should be allocated by the market participants that best match accrual of costs on the resources either through incremental production ($/MWh), per start ($/start), or speed no load ($/hr)</t>
  </si>
  <si>
    <t>Energy costs ($USD/MWh)</t>
  </si>
  <si>
    <t>Start-up offers ($CAD/start) - Hot Start</t>
  </si>
  <si>
    <t>Start-up offers ($USD/start) - Hot Start</t>
  </si>
  <si>
    <t>Start-up offers ($CAD/start) - Warm Start</t>
  </si>
  <si>
    <t>Start-up offers ($USD/start) - Warm Start</t>
  </si>
  <si>
    <t>Start-up offers ($CAD/start) - Cold Start</t>
  </si>
  <si>
    <t>Start-up offers ($USD/start) - Cold Start</t>
  </si>
  <si>
    <t>Speed-no load costs ($CAD/hour)</t>
  </si>
  <si>
    <t>Speed-no load costs ($USD/hour)</t>
  </si>
  <si>
    <t>E.2.</t>
  </si>
  <si>
    <t>Combustion Turbine Planned Maintenance Adder</t>
  </si>
  <si>
    <t xml:space="preserve">Energy costs ($CAD/MWh)
</t>
  </si>
  <si>
    <t>The historical study period for maintenance costs for thermal resources is 5 years.
Costs should be allocated by the market participants that best match accrual of costs on the resources either through incremental production ($/MWh), per start ($/start), or speed no load ($/hr)</t>
  </si>
  <si>
    <t xml:space="preserve">Energy costs ($USD/MWh)
</t>
  </si>
  <si>
    <t>E.3.</t>
  </si>
  <si>
    <t>Combustion Turbine Unplanned Maintenance Adder</t>
  </si>
  <si>
    <t xml:space="preserve">Energy costs ($CAD/MWh)
</t>
  </si>
  <si>
    <t>E.4.</t>
  </si>
  <si>
    <t>Operating Consumables Cost</t>
  </si>
  <si>
    <t xml:space="preserve">Energy costs ($USD/MWh)
</t>
  </si>
  <si>
    <t>(F )</t>
  </si>
  <si>
    <t>Speed No Load Costs</t>
  </si>
  <si>
    <t>F.1</t>
  </si>
  <si>
    <t xml:space="preserve">Speed No Load Heat Consumption </t>
  </si>
  <si>
    <t>GJ/hour</t>
  </si>
  <si>
    <t xml:space="preserve">The data for the regression analysis can be derived from test data or design information of the resource. </t>
  </si>
  <si>
    <t>Based on regression analysis of fuel consumption and output. If regression analysis results in a fuel consumption curve resembling 10.0066*MW^2+5.0183*MW+447.23, the "speed no load" heat consumption would be 447.23.</t>
  </si>
  <si>
    <t>F.2</t>
  </si>
  <si>
    <t xml:space="preserve">Speed No Load Emissions Costs </t>
  </si>
  <si>
    <t>$CAD/hour</t>
  </si>
  <si>
    <t>Speed No Load Fuel consumption and emissions factor</t>
  </si>
  <si>
    <t>Based on the speed no load fuel consumption, multiplied by emissions factor and carbon price.</t>
  </si>
  <si>
    <t>(G)</t>
  </si>
  <si>
    <t>Start-up Costs</t>
  </si>
  <si>
    <t>G.1</t>
  </si>
  <si>
    <t>Start Fuel Consumed (hot start)</t>
  </si>
  <si>
    <t xml:space="preserve">GJ/start </t>
  </si>
  <si>
    <t>Start-up fuel quantities from historic operation or based upon a start-up curve</t>
  </si>
  <si>
    <t>Based on typical start-up procedure up to MLP</t>
  </si>
  <si>
    <t>Start Fuel Consumed (warm start)</t>
  </si>
  <si>
    <t>Start Fuel Consumed (cold start)</t>
  </si>
  <si>
    <t>G.2</t>
  </si>
  <si>
    <t>Station Service Quantity (hot start)</t>
  </si>
  <si>
    <t xml:space="preserve">MWh/start
</t>
  </si>
  <si>
    <t xml:space="preserve">Analysis of Incremental quantity of electricity withdrawals provided by the market participant that indicates the incremental station service above a baseline.  </t>
  </si>
  <si>
    <t>Fixed quantity of station service per start type based on historic information.</t>
  </si>
  <si>
    <t>Station Service Quantity (warm start)</t>
  </si>
  <si>
    <t>Station Service Quantity (cold start)</t>
  </si>
  <si>
    <t>G.3.</t>
  </si>
  <si>
    <t>Start-Up Emission Costs (hot start)</t>
  </si>
  <si>
    <t>$CAD/start</t>
  </si>
  <si>
    <t xml:space="preserve">Calculation based on the start fuel consumed and generation per start to determine the incremental emission costs. </t>
  </si>
  <si>
    <t>Typical value based uponstart-up fuel consumed and generation from the resource during the period from start initiation up until MLP</t>
  </si>
  <si>
    <t>Start-Up Emission Costs (warm start)</t>
  </si>
  <si>
    <t>Start-Up Emission Costs (cold start)</t>
  </si>
  <si>
    <t>G.4</t>
  </si>
  <si>
    <t>Start-Up Operating and Maintenance Cost (hot start)</t>
  </si>
  <si>
    <t>Refer to Section E</t>
  </si>
  <si>
    <t>$USD/start</t>
  </si>
  <si>
    <t>Start-Up Operating and Maintenance Cost (warm start)</t>
  </si>
  <si>
    <t>Start-Up Operating and Maintenance Cost (cold start)</t>
  </si>
  <si>
    <t>G.5</t>
  </si>
  <si>
    <t>Generation Per Start (hot start)</t>
  </si>
  <si>
    <t xml:space="preserve">MWh
</t>
  </si>
  <si>
    <t>Start-up/ramp up curves curves</t>
  </si>
  <si>
    <t>Generation Per Start (warm start)</t>
  </si>
  <si>
    <t>MWh</t>
  </si>
  <si>
    <t>Generation Per Start (cold start)</t>
  </si>
  <si>
    <t>G.6</t>
  </si>
  <si>
    <t>Station Service Rate</t>
  </si>
  <si>
    <t>$/MWh</t>
  </si>
  <si>
    <t>Internal definitions, invoices, accounting statements</t>
  </si>
  <si>
    <t>Fixed value, supported by documentation</t>
  </si>
  <si>
    <t>(H)</t>
  </si>
  <si>
    <t xml:space="preserve">Operating Reserve (OR) Offer </t>
  </si>
  <si>
    <t>H.1</t>
  </si>
  <si>
    <t>OR Reference Costs</t>
  </si>
  <si>
    <t>$/MW</t>
  </si>
  <si>
    <r>
      <t> No incremental costs are associated with providing operating reserve for operating and maintenance of the equipmen</t>
    </r>
    <r>
      <rPr>
        <sz val="11"/>
        <color rgb="FF000000"/>
        <rFont val="Palatino Linotype"/>
        <family val="1"/>
      </rPr>
      <t>t.</t>
    </r>
  </si>
  <si>
    <t>RLRQ Workbook - Combustion Turbine Resources</t>
  </si>
  <si>
    <t>#</t>
  </si>
  <si>
    <t xml:space="preserve">Cost Category </t>
  </si>
  <si>
    <t>Types of Supporting Documentation</t>
  </si>
  <si>
    <t>Comments</t>
  </si>
  <si>
    <t>Relationship between an additional MW of output and the additional heat input necessary to produce it. This is determined from the ratio of the change in fuel input to the change in Resource MW output. 
= Change in Heat Going in (∆GJ) / Change in Energy Coming Out (∆MWh)</t>
  </si>
  <si>
    <t xml:space="preserve">A.1 </t>
  </si>
  <si>
    <t>Energy content of a given fuel, expressed in GJ/kg</t>
  </si>
  <si>
    <t>1) As burned/in stock/as received/as shipped test
2) Seller's quote/invoice
3) Contract value or Nominal value based on Industry Standard</t>
  </si>
  <si>
    <t>Heat content based on fuel provider’s closest chromatograph (Time stamped, fuel flow per 5-minute interval for facility aligned to corresponding IESO 5-minute electrical revenue meter data)</t>
  </si>
  <si>
    <t>A.2</t>
  </si>
  <si>
    <t>Incremental Heat Rate Curves</t>
  </si>
  <si>
    <t>These curves show input from burning fuel for each level of MW output for each of their Resources. The vertical axis is plotted in GJ/MWh and the horizontal axis is plotted in MW.</t>
  </si>
  <si>
    <t>1) one curve per fuel type of operating mode, per physical unit and as pseudo-units. These are based on design, or comparable unit data modified by actual unit test data
- curve should include the corresponding incremental heat rate from the minimum load point up until the unrestricted maximum output of the resource</t>
  </si>
  <si>
    <t>Reference conditions for the  heat rate curves such as Ambient Temperature (degrees C), Relative Humidity (%)</t>
  </si>
  <si>
    <t>- Reference conditions listed in OEM and Performance tests done during commissioning</t>
  </si>
  <si>
    <t>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'Performance Factor = Total actual fuel consumed (GJ) / Total theoretical fuel consumed  (GJ)
Market participants must provide performance factor that will be applied seasonally (winter/summer)</t>
  </si>
  <si>
    <t>B.1</t>
  </si>
  <si>
    <t>Actual Fuel Consumed</t>
  </si>
  <si>
    <t xml:space="preserve">Actual burn may vary from standard burn due to performance degradation due to aging and ambient conditions.  </t>
  </si>
  <si>
    <t>-Measured fuel quantities over a year and heat content of fuel in 5 minute intervals.</t>
  </si>
  <si>
    <r>
      <t xml:space="preserve">If Actual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</si>
  <si>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B.2</t>
  </si>
  <si>
    <t>Theoretical Fuel Consumed</t>
  </si>
  <si>
    <t xml:space="preserve">Design heat input under a "new and clean" condition of the gas turbine resource with duct burning as applicable. 
</t>
  </si>
  <si>
    <r>
      <t xml:space="preserve">1)Calculated heat rate (on HHV basis) for that resource type, from heat rate curves of the resource for each 5 minute interval over the same time period of data provided in B.1; and
2) MWh of production during the time period of data in each 5 minute interval provided in B.1
3) Manufacturer defined new and clean period (first </t>
    </r>
    <r>
      <rPr>
        <sz val="11"/>
        <color rgb="FFFF0000"/>
        <rFont val="Calibri"/>
        <family val="2"/>
        <scheme val="minor"/>
      </rPr>
      <t>x</t>
    </r>
    <r>
      <rPr>
        <sz val="11"/>
        <rFont val="Calibri"/>
        <family val="2"/>
        <scheme val="minor"/>
      </rPr>
      <t xml:space="preserve"> hours of operation)
4) Reference site conditions for theoretical fuel consumption </t>
    </r>
  </si>
  <si>
    <r>
      <t xml:space="preserve">If Theoretical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no fouling of compressor blading, combustion system or inlet filters. Nor change in exhaust back pressure or HRSG fouling.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</si>
  <si>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 xml:space="preserve">Correction curves provided by the OEM for the performance of the equipment under different ambient conditions. </t>
  </si>
  <si>
    <t>-Provide correction curves for ambient temperature and humidity fluctuations</t>
  </si>
  <si>
    <t>Calculated performance factor</t>
  </si>
  <si>
    <t>N/A</t>
  </si>
  <si>
    <t xml:space="preserve">Incremental cost of fuel consumed by the resource. </t>
  </si>
  <si>
    <t xml:space="preserve">Fixed charges for transportation equipment (e.g., pipelines, train cars and barges) shall be excluded. </t>
  </si>
  <si>
    <t>Fuel Commodity Index</t>
  </si>
  <si>
    <t>Input name of Index used for the commodity price charged by the gas supplier for gas purchased</t>
  </si>
  <si>
    <t>1) Contracts for gas supply
2) Copies of invoices including detailed daily volume information from suppliers.  (e.g. GJ of gas that can be transported per day and the number of hours a facility can operate on full output based on the daily fuel supply)</t>
  </si>
  <si>
    <t xml:space="preserve">Percentage of fuel consumed by the compressor including volumes for injecting or removing gas from storage. This term is only applicable to natural gas. </t>
  </si>
  <si>
    <t xml:space="preserve">1) Transportation, storage and load balancing contracts 
2) Copies of current regulatory approved rate schedule showing the percentage fuel requirements as applicable
</t>
  </si>
  <si>
    <t>Service Price Adder</t>
  </si>
  <si>
    <t>Includes marketer risk premium, commodity charge for transportation, balancing, and storage</t>
  </si>
  <si>
    <t xml:space="preserve">These are the costs associated with carbons emissions based on relevant emissions policy. 
</t>
  </si>
  <si>
    <t>Energy Emissions Curve</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</si>
  <si>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</si>
  <si>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</si>
  <si>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Market participants must indicated the applicable Emission Performance Standard for their resource</t>
  </si>
  <si>
    <t>Registration documentation for the generation facility</t>
  </si>
  <si>
    <t>D.3.</t>
  </si>
  <si>
    <t>Carbon Price</t>
  </si>
  <si>
    <t xml:space="preserve">Market participants must provide the Ontario Carbon Price for 2024 as it's involved in the emissions calculations. </t>
  </si>
  <si>
    <t>Market participants must indicate applicable Emission Factor in accordance with Section 4(1) of Ontario Regulation 452/09</t>
  </si>
  <si>
    <t>If a resource specific Emission Factor is proposed by the market participant for the reference level as applicable, supporting documentation must be provided to substantiate the calculation of an average Emission Factor based on quality of fuel received at the generation facility for the last 5 years.</t>
  </si>
  <si>
    <t xml:space="preserve">Incremental O&amp;M costs as a result of energy production.
The allocation of O&amp;M costs between the energy offer($/MWh), speed no load offer ($/hr), and start-up offer ($/start) will vary by resource type depending on OEM recommendations. Market participant not duplicate costs across the three offer categories. </t>
  </si>
  <si>
    <t xml:space="preserve">Major maintenance refers to expenditures related to major component replacements/refurbishment, maintenance activities or inspection of the resource that occur during the resource’s life. Major maintenance costs are limited to the gas turbine. For combustion turbines, major maintenance costs for inspections may include, but not limited to: 
1)Combustion Inspection
2)Hot Gas Path Inspection
3)Major Inspection
4)Rotor Inspection 
Eligible costs for gas turbine major maintenance includes:
Incremental payments made under a long-term service agreement of contractual service agreement. All or portion of the incremental amounts may be eligible based on the terms of the relevant contracts based on eligible activities, Replacement/refurbishment of capital parts for the gas turbine, gas turbine generator consistent with OEM recommendations and prudent industry practice, Miscellaneous hardware or parts that are normally replaced during an gas turbine inspection, Turbine bearings repair/refurbishment; Generator inspections; Consumables required for the outage; Technical advisors required; Temporary incremental labour required; Crane rentals required; Temporary infrastructure required (scaffolding, temporary office trailers, washrooms, etc.)
</t>
  </si>
  <si>
    <t>1) -Original Equipment Manufacturer (OEM) manuals/recommendations  to justify the frequency and scope of planned maintenance events
2) Provide the fully executed initial Contractual Service Agreement (“CSA”) or Long Term Service Agreement (“LTSA”) with all sections and no redactions between the OEM and the participant including all amendments if applicable. 
3)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-Differences in costs associated with different types of start (hot, warm and cold)
4) Market participants must provide rationale for differences in costs associated with different types of start (hot, warm and cold)
5) Market participants must provide rationale for portion of overall O&amp;M costs that can be allocated to each of the offer categories (energy, no-load and start-up)</t>
  </si>
  <si>
    <t xml:space="preserve">For cost categories that are based on historical information of the resource, the following information should be utilized for the resource:
•	Resources with sufficient historic cost information should use the applicable reference information for their resource for the suggested timeframe of 5 years for the average historic cost suggested for the cost category
•	For resources with historic cost information of at-least 1 year or more, but less than the suggested timeframe for the average historic cost, market participants should use their available cost information for the inputs into the reference level calculation.
•	For resources with less than 1 year of cost information, the following approaches can be adopted by the market participant for the reference level:
(i) Forecasted costs until the resource has 1 year of historic cost information; or
(ii)Independent third-party average cost information applicable for the resource fuel type 
-Ineligible maintenance expenses that cannot be included into a resource’s reference level are preventative maintenance and routine maintenance that are not directly attributable to incremental electricity productions from the resource. </t>
  </si>
  <si>
    <t>Combustion Turbine Scheduled Maintenance Adder</t>
  </si>
  <si>
    <t>The Scheduled Maintenance Costs include routine maintenance tasks on balance of plant (BOP) equipment for combined cycle generation facilities. 
Costs shall be based on average historical cost over the last 5 years to determine the applicable cost adder for the start-up cost, speed no load cost or incremental energy offer.
Allowable costs include routine inspections on the following:
Inspection and rebuild of fan motors for the air-cooled condenser; Heat transfer unit cleaning (air cooler, air heaters, economizers); Selective Catalytic Reduction and CO Reduction Catalyst replacement; Membrane replacements; Reverse Osmosis Cartridges replacement; Condensate extraction pumps overhauls; Boiler Feedwater Pumps overhauls Bypass Systems and/or sky vents inspections and parts replacements; Condenser Cooling Water Pumps overhaul; Gas Compressor inspections, where applicable; Auxiliary Boilers scheduled maintenance; Bucket Elevator plant repairs; Cooling tower fan motor and gearbox inspection; Cooling tower fill and drift eliminators replacement;</t>
  </si>
  <si>
    <t>1)Original Equipment Manufacturer (OEM) manuals/recommendations justifying planned maintenance requirements including scope of activities and frequency of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</si>
  <si>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 xml:space="preserve">Unscheduled maintenance includes all non-scheduled maintenance activity required on equipment required for incremental electricity production required to return the site to full operation in the event of a failure.  Costs associated with unplanned maintenance / unplanned outages as a result of equipment failure (Pump failure, leakages, belt failure, etc.)
For unscheduled maintenance costs, costs shall be based on average historical cost over the last 5 years to determine the applicable cost adder for the start-up cost, speed no load cost or incremental energy offer. </t>
  </si>
  <si>
    <t xml:space="preserve">1) Paid Invoices from contractors/vendors for relevant services, parts, or other purchased goods required to remedy the unplanned maintenance event.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</si>
  <si>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E.4</t>
  </si>
  <si>
    <t xml:space="preserve">Operating Consumables Costs </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</si>
  <si>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-Water for spray water intercoolers of water injection into the combustor
-Lubrication oil 
-Reagents for emission abatement equipment (e.g. ammonia or urea), if applicable </t>
  </si>
  <si>
    <t xml:space="preserve">1) Paid Invoices from contractors/vendors for relevant consumables requirement for incremental electricity production.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</si>
  <si>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(F)</t>
  </si>
  <si>
    <t xml:space="preserve">Incremental costs for the resource operating in a speed-no load condition. </t>
  </si>
  <si>
    <t>F.1.</t>
  </si>
  <si>
    <t>Speed No Load Heat Consumption</t>
  </si>
  <si>
    <t>Minimum fuel burn that would be hypothetically consumed if the resource were to back down to a zero power output while staying synchronized to the IESO-controlled grid.</t>
  </si>
  <si>
    <t>Heat consumption as provided in design information, or, historical data detailing no-load heat consumption</t>
  </si>
  <si>
    <t>Speed No Load Emissions Costs</t>
  </si>
  <si>
    <t>These are the costs associated with emissions based on relevant emissions policy (for e.g. Federal Carbon Pricing Backstop). Costs based on heat consumption (F.1), fuel carbon content, and price of carbon emissions (provided in D)</t>
  </si>
  <si>
    <t>Same documentation required for D.1.</t>
  </si>
  <si>
    <t xml:space="preserve">(G ) </t>
  </si>
  <si>
    <t>Incremental costs incurred by the resource from start initiation up until its minimum loading point</t>
  </si>
  <si>
    <t>G.1.</t>
  </si>
  <si>
    <t>Start fuel consumed cost</t>
  </si>
  <si>
    <t xml:space="preserve">The amount of fuel needed to start a thermal resource. This value varies depending on how long the resource has been offline. Thermal resources may be allowed to submit different start-up fuel levels for starting up from a cold, intermediate and hot state. Therefore, reference levels will also likely be set differently depending on the state. 
</t>
  </si>
  <si>
    <t>(1) Five minute / hourly fuel consumption data for the corresponding operational period (i.e. Metered quantity of fuel used) that is representative for starts of each type</t>
  </si>
  <si>
    <t>G.2.</t>
  </si>
  <si>
    <t>Station Service Quantity</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</si>
  <si>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</si>
  <si>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</si>
  <si>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Start-Up Emissions Costs</t>
  </si>
  <si>
    <t xml:space="preserve">The start-up emission charge calculation requires that market participants provide the electricity generated during a start from start initiation up until it reaches its minimum loading point to calculate the incremental emission charge obligation for each type of start (hot, warm and cold). These are the costs associated with emissions based on relevant emissions policy (for e.g. Federal Carbon Pricing Backstop). 
For facilities that qualify for the Output Based Performance Standards, incremental emissions costs must considers the allowances provided based on the net energy output during each type of start and start-fuel consumed. 
</t>
  </si>
  <si>
    <t>(1) Electricity output during different start types based on average output on a representative average. 
(2) Five minute / hourly fuel consumption data for the corresponding operational period (i.e. Metered quantity of fuel used) that is representative for starts of each type
(3) Same documentation as required in Section D.1</t>
  </si>
  <si>
    <t>Start-up Operating and Maintenance Cost</t>
  </si>
  <si>
    <t>Costs associated with operating and maintenance of the resource during start-up of the resource from start initiation up until MLP as submitted in in Section E</t>
  </si>
  <si>
    <t>Any incremental labour costs and incremental operating consumables (non-fuel, non-electricity) costs that are attributed to start-up
Market participants must provide reasonable information to support and substantiate that costs included are incremental and attributable to start-up</t>
  </si>
  <si>
    <t>Generation Per Start</t>
  </si>
  <si>
    <t>Net output from the resource during start-up, only applicable for resources governed by Greenhouse Gas Emission Performance Standards (O. Reg. 241/19).</t>
  </si>
  <si>
    <t>Typical start-up curve for the resource or historical meter data to show electricity generated from start initiation up until MLP.</t>
  </si>
  <si>
    <t xml:space="preserve">Cost of Station Service </t>
  </si>
  <si>
    <t>A resource that pays the LMP for station service must use the 12-month average-LMP at the 
resource as the station service rate. 
Resources that have fewer than 12 months of historical LMPs on record must use the Ontario 
Energy Board’s Regulated Price Plan Price Reports for the relevant historical study period to 
determine the station service rate, as described below:
• for resources that participate in the generation station service rebate program, the
station service rate is the commodity cost plus the variance line item from the RPP Price
Report; and
• for resources that do not participate in the generation station service rebate program,
the station service rate is the commodity cost, plus the global adjustment, plus the
variance line item from the RPP Price Report</t>
  </si>
  <si>
    <t>Operating Reserve</t>
  </si>
  <si>
    <t>H.1.</t>
  </si>
  <si>
    <t xml:space="preserve">Operating reserve reference levels are determined based on incremental costs incurred by the resource to make the operating reserve capability available. 
</t>
  </si>
  <si>
    <t>Reference Level Cost Components for Steam Turbines (ST)</t>
  </si>
  <si>
    <t>Applies to Fossil or Biomass Steam or Steam Turbines in Combined Cycle that have duct burners</t>
  </si>
  <si>
    <t>Not applicable for steam turbine resources without duct burners in a combined cycle plant</t>
  </si>
  <si>
    <t xml:space="preserve">Reference Index
</t>
  </si>
  <si>
    <t>Applies to Fossil or Biomass Steam that fire natural gas or Steam Turbines in Combined Cycle that have duct burners</t>
  </si>
  <si>
    <t>$CAD/GJ</t>
  </si>
  <si>
    <t>Applies to Fossil Steam or Steam Turbines in Combined Cycle that have duct burners</t>
  </si>
  <si>
    <t>Operating Load</t>
  </si>
  <si>
    <t>tCO2e/MWh</t>
  </si>
  <si>
    <t>D.4.</t>
  </si>
  <si>
    <t>Fossil or Biomass Steam/Combined Cycle Steam Unit Major Maintenance Adder</t>
  </si>
  <si>
    <t xml:space="preserve">Applies to Fossil or Biomass Steam or Steam Turbines in Combined Cycle </t>
  </si>
  <si>
    <t>Fossil or Biomass Steam/Combined Cycle Steam Unit Planned Maintenance Adder</t>
  </si>
  <si>
    <t>Fossil or Biomass Steam/Combined Cycle Steam Unit Unplanned Maintenance Adder</t>
  </si>
  <si>
    <t>Fossil or Biomass Steam/Combined Cycle Operating Consumables Cost</t>
  </si>
  <si>
    <t xml:space="preserve">Provide supporting materials that show the electricity generated during a start from start initiation up until it reaches its minimum loading point </t>
  </si>
  <si>
    <t xml:space="preserve">Refer to Section E </t>
  </si>
  <si>
    <t>Applies to Fossil or Biomass Steam or Steam Turbines in Combined Cycle that have duct burners.</t>
  </si>
  <si>
    <t xml:space="preserve">Applies to Fossil or Biomass Steam or Steam Turbines in Combined Cycle that have duct burners. </t>
  </si>
  <si>
    <t>0-15 MW(MLP)</t>
  </si>
  <si>
    <t>RLRQ Workbook - Fossil Steam Resources</t>
  </si>
  <si>
    <t>Relationship between an additional MW of output and the additional heat input necessary to produce it. This is determined from the ratio of the change in fuel input to the change in Resource MW output. 
'= Change in Heat Going in (∆MJ) / Change in Energy Coming Out (∆MWh)</t>
  </si>
  <si>
    <t>OEM and Performance tests done during commissioning or during operations</t>
  </si>
  <si>
    <t xml:space="preserve">Energy content of a given fuel, expressed in GJ/kg (for biomass or </t>
  </si>
  <si>
    <t>These curves show input from burning fuel for each level of MW output for each of their Resources. The vertical axis is plotted in MJ/MWh and the horizontal axis is plotted in MW.</t>
  </si>
  <si>
    <t xml:space="preserve">1) one curve per fuel type of operating mode, per resource. These are based on design, or comparable unit data modified by actual unit test data
- curve should include the corresponding incremental heat rate from the minimum load point up until the unrestricted maximum output of the resource </t>
  </si>
  <si>
    <t xml:space="preserve">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Applicable for Combined Cycle Steam turbines only if fuel is used for duct firing. 
'Performance Factor = Total actual fuel consumed (GJ) / Total theoretical fuel consumed  (GJ)
Market participants must provide performance factor that will be applied seasonally (winter/summer). </t>
  </si>
  <si>
    <t>1) Heat content of fuel over a year.</t>
  </si>
  <si>
    <t>-Measured fuel quantities over a year and heat content of fuel in 5 minute intervals  or Calculation based on total fuel consumed or a monthly spot check test basis.</t>
  </si>
  <si>
    <t xml:space="preserve">If Actual Fuel Consumed value is not available, then performance factor of 1 can be assigned and IESO should be informed of this change by &lt;insert date, prior to implementation/go-live date&gt;
-A "new and clean" turbine is one with no physical degradation of mechanical components 
</t>
  </si>
  <si>
    <t xml:space="preserve">Design heat input under a "new and clean" condition of the steam turbine resource with duct burning as applicable. 
</t>
  </si>
  <si>
    <t xml:space="preserve">1)Heat rate for that resource type, from heat rate curves and correction curves for each 5 minute interval; and
2) MWh of production during the time period
3) Manufacturer defined new and clean period (first x hours of operation)
4) Reference site conditions for theoretical fuel consumption </t>
  </si>
  <si>
    <t xml:space="preserve">If Theoretical Fuel Consumed value is not available, then performance factor of 1 can be assigned and IESO should be informed of this change by &lt;insert date, prior to implementation/go-live date&gt;
-A "new and clean" turbine is one with no physical degradation of mechanical components 
</t>
  </si>
  <si>
    <t>-provide correction curves for temperature and humidity fluctuations</t>
  </si>
  <si>
    <t xml:space="preserve">Base commodity price charged by the fuel supplier for the fuel purchased. The following are acceptable fuel commodity indices based on the type of fuel used by the steam turbine:
-For natural gas, the applicable NGX Union Dawn Day-Ahead Index price for the gas day in $US/MMBtu 
- For Residual Fuel Oil, the fuel commodity price is the relevant Platts indices for spot oil. 
-For ignition oil, the fuel commodity price is the weekly average wholesale (Rack) price for Furnace Oil in $Cdn/litre.
-For biomass fuel, the fuel commodity price is the contract price with the biomass supplier in $/tonne.  
</t>
  </si>
  <si>
    <t xml:space="preserve">1) Copies of invoices including detailed daily volume information from suppliers.  (e.g. quantity of fuel delivered per day and the number of hours a facility can operate on full output based on the daily fuel supply)
2) Fuel supply contract indicating the applicable fuel commodity index
3) Practice for blending of fuels and the methodology for determining weighted average fuel cost and energy content (where applicable)
4) Conversion factor for converting fuel basis to $/GJ (HHV basis)
</t>
  </si>
  <si>
    <t xml:space="preserve">-For Natural gas: includes marketer risk premium, commodity charge for transportation, balancing, and storage.
-For Residual Fuel Oil, the costs would include an adder paid to the fuel supplier plus the cost of transportation from the point of purchase to the generation facility
- No service price adder for ignition oil
-For biomass, the value includes the sum of a Transportation Adder plus Heat Adjustment Factor priced in $Cdn/tonne
</t>
  </si>
  <si>
    <t xml:space="preserve">1) The supporting documentation for service price adder would include:
-Natural Gas: Copies of the transportation, storage and load balancing contracts outlining the requirement to provide fuel to acquire the services.  In addition, copies of current regulatory approved rated schedules showing the variable commodity charges.
-Residual Fuel Oil: the contracts showing the price adder paid to the fuel supplier and the cost of transportation from the point of purchase to the generation facility
-Biomass: Contracts showing the prices paid for the Transportation Adder and independent reports showing the heating values which are used to determine the Heat Adjustment Factor
2) Conversion factor for converting fuel basis to $/GJ (HHV basis)
 </t>
  </si>
  <si>
    <t xml:space="preserve">These are the costs associated with carbons emissions based on relevant emissions policy.
</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</si>
  <si>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</si>
  <si>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</si>
  <si>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 xml:space="preserve">Incremental O&amp;M costs as a result of energy production. The Operations and Maintenance costs are calculated by:
The allocation of O&amp;M costs between the energy offer($/MWh), speed no load offer ($/hr), and start-up offer ($/start) will vary by resource type depending on OEM recommendations. Market participant to avoid duplication of costs across the three offer categories listed above. </t>
  </si>
  <si>
    <t>Fossil or Biomass Steam/Combined Cycle Steam Turbine Major Maintenance</t>
  </si>
  <si>
    <t>Major maintenance refers to expenditures related to major component replacements/refurbishment, maintenance activities or inspection of the resource that occur during the resource’s life. Major maintenance costs are limited to the steam turbine, heat recovery steam generator, or steam generator.
For steam resources inspections on the heat recovery steam generator and steam turbine attributed to incremental electricity production are eligible based on the recommendations from the OEMs which include:
1) Minor inspection
2) Major inspection 
Eligible maintenance activities during the inspection for a  steam resource major maintenance event include but are not limited to: 
turbine blade repair/replacement; turbine diaphragm repair; casing repair/replacement; bearing repair/refurbishment; generator inspection; Boiler repairs; Primary air fan repairs; stop valve inspection and repairs; throttle valve inspection and repairs; nozzle block inspection and repairs; intercept valve inspection and repairs; ID/FD Fan repairs; Consumables required for the outage; Technical advisors required; Temporary incremental labour required; Crane rentals required; Temporary infrastructure required (scaffolding, temporary office trailers, washrooms, etc.)</t>
  </si>
  <si>
    <t>1) -Original Equipment Manufacturer (OEM) manuals/recommendations  to justify the frequency and scope of planned maintenance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</si>
  <si>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E.2</t>
  </si>
  <si>
    <t>Fossil or Biomass Steam/Combined Cycle Steam Turbine Scheduled Maintenance Costs</t>
  </si>
  <si>
    <t>The Scheduled Maintenance Costs include routine maintenance tasks on balance of plant (BOP) equipment for  fossil or biomass steam resources. 
Allowable costs include routine inspections on the following:
Inspection and rebuild of fan motors for the air-cooled condenser; Heat transfer unit cleaning (air cooler, air heaters, economizers); Selective Catalytic Reduction and CO Reduction Catalyst replacement; Precipitator repairs; Membrane replacements Reverse Osmosis Cartridges replacement; Condensate extraction pumps overhauls; Boiler Feedwater Pumps overhauls; Bypass Systems and/or sky vents inspections and parts replacements; Condenser Cooling Water Pumps overhaul; Gas Compressor inspection, where applicable; Auxiliary Boilers; Bucket Elevator plant repairs; Cooling tower fan motor and gearbox inspection; Cooling tower fill and drift eliminators replacement;
For scheduled maintenance costs, costs shall be based on average historical cost over the last 5 years to determine the applicable cost adder for the start-up cost, speed no load cost or incremental energy offer.</t>
  </si>
  <si>
    <t>E.3</t>
  </si>
  <si>
    <t>Fossil or Biomass Steam/Combined Cycle Steam Turbine Unscheduled Maintenance Costs</t>
  </si>
  <si>
    <t>Fossil or Biomass Steam/Combined Cycle Steam Turbine Operating Consumables Costs</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</si>
  <si>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-Make-up water for the steam cycle 
-Steam cycle chemicals 
-Lubrication oil 
-Reagents for emission abatement equipment (e.g. ammonia or urea), if applicable </t>
  </si>
  <si>
    <t xml:space="preserve">Incremental costs associated for resources operating in a speed-no load condition. </t>
  </si>
  <si>
    <t>Heat consumption as provided in performance datasheets, or, historical data detailing no-load heat consumption</t>
  </si>
  <si>
    <t xml:space="preserve">These are the costs associated with emissions based on relevant emissions policy (for e.g. Federal Carbon Pricing Backstop). Costs based on heat consumption (F.1) and price of carbon emissions (provided in D). 
Does not apply for biomass-fired operation.
</t>
  </si>
  <si>
    <t>Same documentation required for (D)</t>
  </si>
  <si>
    <t xml:space="preserve">The amount of fuel needed to start a thermal resource. This value varies depending on how long the resource has been offline. Thermal resources may be allowed to submit different start-up fuel levels for starting up from a cold, intermediate and hot state, as applicable. If multiple fuels are required for start-up, the market participant must provide the quantity of each fuel required for the resource from start initiation up until its minimum loading point. 
</t>
  </si>
  <si>
    <t>Five minute / hourly fuel consumption data for the corresponding operational period (i.e. Metered quantity of fuel used) that is representative for starts of each type</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</si>
  <si>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</si>
  <si>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</si>
  <si>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 xml:space="preserve"> Separate for Day Ahead and Real-Time markets</t>
  </si>
  <si>
    <t>PSEUDO UNIT REFERENCE LEVELS (ASSUME IDENTICAL CTs)</t>
  </si>
  <si>
    <t>Parameter</t>
  </si>
  <si>
    <t>Unit</t>
  </si>
  <si>
    <t xml:space="preserve">Description </t>
  </si>
  <si>
    <t>Formula (Non Quick Start Resources)</t>
  </si>
  <si>
    <r>
      <t xml:space="preserve">Reference value/cost - Summer (1x1)
</t>
    </r>
    <r>
      <rPr>
        <i/>
        <sz val="10"/>
        <color theme="1"/>
        <rFont val="Calibri"/>
        <family val="2"/>
        <scheme val="minor"/>
      </rPr>
      <t>MP to specify here which one of the possible combined cycle mode (e.g. 1x1 or 2x1) was used for calculating pseudo unit reference levels.
Note that while the cost components in this example workbook are found for two configurations, the reference levels should only be provided for one of these configuration, as per the Market Manual 14.2</t>
    </r>
  </si>
  <si>
    <r>
      <t xml:space="preserve">Reference value/cost - Winter (1x1)
</t>
    </r>
    <r>
      <rPr>
        <i/>
        <sz val="10"/>
        <color theme="1"/>
        <rFont val="Calibri"/>
        <family val="2"/>
        <scheme val="minor"/>
      </rPr>
      <t>MP to specify here which one of the possible combined cycle mode (e.g. 1x1 or 2x1) was used for calculating pseudo unit reference levels.
Note that while the cost components in this example workbook are found for two configurations, the reference levels should only be provided for one of these configuration, as per the Market Manual 14.2</t>
    </r>
  </si>
  <si>
    <t>Energy offer</t>
  </si>
  <si>
    <t>$CAD/MWh</t>
  </si>
  <si>
    <r>
      <t xml:space="preserve">For an </t>
    </r>
    <r>
      <rPr>
        <i/>
        <sz val="10"/>
        <rFont val="Calibri"/>
        <family val="2"/>
        <scheme val="minor"/>
      </rPr>
      <t>energy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energy offer</t>
    </r>
    <r>
      <rPr>
        <sz val="10"/>
        <rFont val="Calibri"/>
        <family val="2"/>
        <scheme val="minor"/>
      </rPr>
      <t xml:space="preserve"> reference level curve for each set of </t>
    </r>
    <r>
      <rPr>
        <i/>
        <sz val="10"/>
        <rFont val="Calibri"/>
        <family val="2"/>
        <scheme val="minor"/>
      </rPr>
      <t>offer</t>
    </r>
    <r>
      <rPr>
        <sz val="10"/>
        <rFont val="Calibri"/>
        <family val="2"/>
        <scheme val="minor"/>
      </rPr>
      <t xml:space="preserve"> parameters. This will include up to 20 non-decreasing values of the </t>
    </r>
    <r>
      <rPr>
        <i/>
        <sz val="10"/>
        <rFont val="Calibri"/>
        <family val="2"/>
        <scheme val="minor"/>
      </rPr>
      <t>energy</t>
    </r>
    <r>
      <rPr>
        <sz val="10"/>
        <rFont val="Calibri"/>
        <family val="2"/>
        <scheme val="minor"/>
      </rPr>
      <t xml:space="preserve"> reference level to form a monotonically increasing cost curve. This </t>
    </r>
    <r>
      <rPr>
        <i/>
        <sz val="10"/>
        <rFont val="Calibri"/>
        <family val="2"/>
        <scheme val="minor"/>
      </rPr>
      <t>energy</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 
For combined cycle facilities, market participants must provide the following energy offer reference levels that correspond to physical units and pseudo units, as applicable</t>
    </r>
  </si>
  <si>
    <t>Includes Ranges from 0 MW to Unrestricted Maximum</t>
  </si>
  <si>
    <t xml:space="preserve">Referenced Formula </t>
  </si>
  <si>
    <t xml:space="preserve">Simplified Formula </t>
  </si>
  <si>
    <t>Speed no-load offer</t>
  </si>
  <si>
    <r>
      <t xml:space="preserve">The </t>
    </r>
    <r>
      <rPr>
        <i/>
        <sz val="10"/>
        <rFont val="Calibri"/>
        <family val="2"/>
        <scheme val="minor"/>
      </rPr>
      <t>IESO</t>
    </r>
    <r>
      <rPr>
        <sz val="10"/>
        <rFont val="Calibri"/>
        <family val="2"/>
        <scheme val="minor"/>
      </rPr>
      <t xml:space="preserve"> will establish speed no-load reference levels only for generation resources for which market participants are eligible to submit speed no-load offers. 
The market participants will submit a single value per thermal state applicable to each hour up to a maximum of 24 values. Therefore, for speed no-load offers, the</t>
    </r>
    <r>
      <rPr>
        <i/>
        <sz val="10"/>
        <rFont val="Calibri"/>
        <family val="2"/>
        <scheme val="minor"/>
      </rPr>
      <t xml:space="preserve"> IESO</t>
    </r>
    <r>
      <rPr>
        <sz val="10"/>
        <rFont val="Calibri"/>
        <family val="2"/>
        <scheme val="minor"/>
      </rPr>
      <t xml:space="preserve"> will determine a single reference level for each thermal state. </t>
    </r>
  </si>
  <si>
    <t>=(447.23*(("ICE NGX Union Gas Dawn Fixed Price Daily"*ForeignExchange+0.05)*(1+1.5/100))*1.03+1096.38+(0+0+0+0)+(0+0+0+0)*Foreign Exchange)+(150*(("ICE NGX Union Gas Dawn Fixed Price Daily"*ForeignExchange+0.05)*(1+1.5/100))*1.20300751879699)+375+SUM(0,0,0,0)+SUM(0,0,0,0)*ForeignExchange</t>
  </si>
  <si>
    <t>=(447.23*(("ICE NGX Union Gas Dawn Fixed Price Daily"*ForeignExchange+0.05)*(1+1.5/100))*0.98+1096.38+(0+0+0+0)+(0+0+0+0)*Foreign Exchange)+(150*(("ICE NGX Union Gas Dawn Fixed Price Daily"*ForeignExchange+0.05)*(1+1.5/100))*1.04)+375+SUM(0,0,0,0)+SUM(0,0,0,0)*ForeignExchange</t>
  </si>
  <si>
    <t>Start-up offer</t>
  </si>
  <si>
    <t xml:space="preserve">$CAD/start -Hot </t>
  </si>
  <si>
    <r>
      <t xml:space="preserve">The </t>
    </r>
    <r>
      <rPr>
        <i/>
        <sz val="10"/>
        <rFont val="Calibri"/>
        <family val="2"/>
        <scheme val="minor"/>
      </rPr>
      <t>IESO</t>
    </r>
    <r>
      <rPr>
        <sz val="10"/>
        <rFont val="Calibri"/>
        <family val="2"/>
        <scheme val="minor"/>
      </rPr>
      <t xml:space="preserve"> will establish start-up reference levels only for generation resources for which market participants are eligible to submit start-up offers . 
The market participants will submit a single value per thermal state for each hour up to a maximum of 24 values. Therefore, for start-up offers, the </t>
    </r>
    <r>
      <rPr>
        <i/>
        <sz val="10"/>
        <rFont val="Calibri"/>
        <family val="2"/>
        <scheme val="minor"/>
      </rPr>
      <t>IESO</t>
    </r>
    <r>
      <rPr>
        <sz val="10"/>
        <rFont val="Calibri"/>
        <family val="2"/>
        <scheme val="minor"/>
      </rPr>
      <t xml:space="preserve"> will determine a single reference level for each thermal state. 
For combined cycle facilities, market participants must provide the following start-up offer reference levels that correspond to physical units and pseudo units, as applicable</t>
    </r>
  </si>
  <si>
    <t xml:space="preserve">Hot 
(Referenced Formula) </t>
  </si>
  <si>
    <t xml:space="preserve">Hot (Simplified Formula) </t>
  </si>
  <si>
    <t>=(350*(("ICE NGX Union Gas Dawn Fixed Price Daily"*Foreign Exchange+0.05)*(1+1.5/100))*1.03)+(7*103.64)+580.525+5300+3250*ForeignExchange+("N/A"*(("ICE NGX Union Gas Dawn Fixed Price Daily"*ForeignExchange+0.05)*(1+1.5/100))*1.20300751879699)+(7*103.64)+"N/A"+5300+3250*ForeignExchange</t>
  </si>
  <si>
    <t>=(350*(("ICE NGX Union Gas Dawn Fixed Price Daily"*Foreign Exchange+0.05)*(1+1.5/100))*0.98)+(7*103.64)+580.525+5300+3250*ForeignExchange+("N/A"*(("ICE NGX Union Gas Dawn Fixed Price Daily"*ForeignExchange+0.05)*(1+1.5/100))*1.04)+(7*103.64)+"N/A"+5300+3250*ForeignExchange</t>
  </si>
  <si>
    <t>Warm (Referenced Formula)</t>
  </si>
  <si>
    <t>Warm (Simplified Formula)</t>
  </si>
  <si>
    <t>=(400*(("ICE NGX Union Gas Dawn Fixed Price Daily"*Foreign Exchange+0.05)*(1+1.5/100))*1.03)+(8*103.64)+610.6+5300+3250*ForeignExchange+("N/A"*(("ICE NGX Union Gas Dawn Fixed Price Daily"*Foreign Exchange+0.05)*(1+1.5/100))*1.20300751879699)+(8*103.64)+"N/A"+5300+3250*ForeignExchange</t>
  </si>
  <si>
    <t>=(400*(("ICE NGX Union Gas Dawn Fixed Price Daily"*Foreign Exchange+0.05)*(1+1.5/100))*0.98)+(8*103.64)+610.6+5300+3250*ForeignExchange+("N/A"*(("ICE NGX Union Gas Dawn Fixed Price Daily"*Foreign Exchange+0.05)*(1+1.5/100))*1.04)+(8*103.64)+"N/A"+5300+3250*ForeignExchange</t>
  </si>
  <si>
    <t>Cold (Referenced Formula)</t>
  </si>
  <si>
    <t>Cold (Simplified Formula)</t>
  </si>
  <si>
    <t>=(450*(("ICE NGX Union Gas Dawn Fixed Price Daily"*Foreign Exchange+0.05)*(1+1.5/100))*1.03)+(9*103.64)+640.675+5300+3250*ForeignExchange+("N/A"*(("ICE NGX Union Gas Dawn Fixed Price Daily"*Foreign Exchange+0.05)*(1+1.5/100))*1.20300751879699)+(9*103.64)+"N/A"+5300+3250*ForeignExchange</t>
  </si>
  <si>
    <t>=(450*(("ICE NGX Union Gas Dawn Fixed Price Daily"*Foreign Exchange+0.05)*(1+1.5/100))*0.98)+(9*103.64)+640.675+5300+3250*ForeignExchange+("N/A"*(("ICE NGX Union Gas Dawn Fixed Price Daily"*Foreign Exchange+0.05)*(1+1.5/100))*1.04)+(9*103.64)+"N/A"+5300+3250*ForeignExchange</t>
  </si>
  <si>
    <r>
      <t>Operating Reserve</t>
    </r>
    <r>
      <rPr>
        <sz val="10"/>
        <color theme="1"/>
        <rFont val="Calibri"/>
        <family val="2"/>
        <scheme val="minor"/>
      </rPr>
      <t xml:space="preserve"> (OR) </t>
    </r>
    <r>
      <rPr>
        <i/>
        <sz val="10"/>
        <color theme="1"/>
        <rFont val="Calibri"/>
        <family val="2"/>
        <scheme val="minor"/>
      </rPr>
      <t>Offer</t>
    </r>
  </si>
  <si>
    <t>$/hr</t>
  </si>
  <si>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
    </r>
  </si>
  <si>
    <t>Non-Financial Reference Level</t>
  </si>
  <si>
    <t xml:space="preserve">Types of Supporting Documentation </t>
  </si>
  <si>
    <t>Lead Time - Hot</t>
  </si>
  <si>
    <t>Hours</t>
  </si>
  <si>
    <t>The amount of time needed during normal operation for a NQS to start up and reach its MLP from an offline state if the thermal state of the unit is hot.</t>
  </si>
  <si>
    <t>Manufacturer data from contract or performance test</t>
  </si>
  <si>
    <t xml:space="preserve">Ramp Up Energy to MLP </t>
  </si>
  <si>
    <t>Lead Time - Warm</t>
  </si>
  <si>
    <t>The amount of time needed during normal operation for a NQS to start up and reach its MLP from an offline state if the thermal state of the unit is warm.</t>
  </si>
  <si>
    <t>Ramp hours to MLP - Hot</t>
  </si>
  <si>
    <t>The number of hours required for the resource to ramp from synchronization to its MLP during normal operation when the resource is in a hot thermal state.</t>
  </si>
  <si>
    <t>Lead Time - Cold</t>
  </si>
  <si>
    <t>The amount of time needed during normal operation for a NQS to start up and reach its MLP from an offline state if the thermal state of the unit is cold.</t>
  </si>
  <si>
    <t>Energy per ramp hour - Hot (Upper Bound)</t>
  </si>
  <si>
    <t>The upper bound average quantity of energy in MWh that the resource is expected to produce in each ramp hour during normal operation when the resource is in a hot thermal state.</t>
  </si>
  <si>
    <t xml:space="preserve">Hour Ending 1 (HE1): 3
</t>
  </si>
  <si>
    <t>Minimum Loading Point</t>
  </si>
  <si>
    <t>The minimum MW output that a resource must maintain to remain stable without the support of ignition during normal operation.</t>
  </si>
  <si>
    <t>Energy per ramp hour - Hot (Lower Bound)</t>
  </si>
  <si>
    <t>The lower bound average quantity of energy in MWh that the resource is expected to produce in each ramp hour during normal operation when the resource is in a hot thermal state.</t>
  </si>
  <si>
    <t>Minimum Generation Block Run Time</t>
  </si>
  <si>
    <t>The minimum number of consecutive hours a generation unit must be scheduled to its MLP during normal operation.</t>
  </si>
  <si>
    <t>Technical advisory from manufacturer on minimum time required for steam cycle chemistry</t>
  </si>
  <si>
    <t>Ramp hours to MLP - Warm</t>
  </si>
  <si>
    <t>The number of hours required for the resource to ramp from synchronization to its MLP during normal operation when the resource is in a warm thermal state.</t>
  </si>
  <si>
    <t>Minimum Generation Block Down Time (hot)</t>
  </si>
  <si>
    <t>The minimum number of hours between the time when a generation unit was last at its MLP before de-synchronization and the time the generation unit can be scheduled back to its MLP after re-synchronizing during normal operation.</t>
  </si>
  <si>
    <t xml:space="preserve">Relevant extract from the operating and maintenance manual for their resource that states the minimum time after shutdown when the resource can be restarted or performance data.The minimum generation block down time includes the shut down time, time between desync and synchronization to reach a hot warm or cold start , and the associated lead time for hot, warm and cold start. </t>
  </si>
  <si>
    <t>Energy per ramp hour - Warm (Upper Bound)</t>
  </si>
  <si>
    <t>The upper bound average quantity of energy in MWh that the resource is expected to produce in each ramp hour during normal operation when the resource is in a warm thermal state.</t>
  </si>
  <si>
    <t>HE1: 5
HE2: 6
HE3: 7</t>
  </si>
  <si>
    <t>Minimum Generation Block Down Time (warm)</t>
  </si>
  <si>
    <t>Energy per ramp hour - Warm (Lower Bound)</t>
  </si>
  <si>
    <t>The lower bound average quantity of energy in MWh that the resource is expected to produce in each ramp hour during normal operation when the resource is in a warm thermal state.</t>
  </si>
  <si>
    <t>Minimum Generation Block Down Time (cold)</t>
  </si>
  <si>
    <t>Ramp hours to MLP - Cold</t>
  </si>
  <si>
    <t>The number of hours required for the resource to ramp from synchronization to its MLP during normal operation when the resource is in a cold thermal state.</t>
  </si>
  <si>
    <t>Maximum Number of Starts per Day</t>
  </si>
  <si>
    <t>The maximum number of times a generation unit can be started within a dispatch day during normal operation.</t>
  </si>
  <si>
    <t>Based on MGBRT, and MGBDT. No additional supporting documentation required.</t>
  </si>
  <si>
    <t>Energy per ramp hour - Cold (Upper Bound)</t>
  </si>
  <si>
    <t>The upper bound average quantity of energy in MWh that the resource is expected to produce in each ramp hour during normal operation when the resource is in a cold thermal state.</t>
  </si>
  <si>
    <t>HE 1: 6
HE 2: 7
HE 3: 8
HE 4: 9</t>
  </si>
  <si>
    <t>HE 1: 6
HE 2: 7
HE 3: 8
HE 4: 10</t>
  </si>
  <si>
    <t>Energy per ramp hour - Cold (Lower Bound)</t>
  </si>
  <si>
    <t>The lower bound average quantity of energy in MWh that the resource is expected to produce in each ramp hour during normal operation when the resource is in a cold thermal state.</t>
  </si>
  <si>
    <t xml:space="preserve">N/A </t>
  </si>
  <si>
    <t>The minimum MW output that a resource must maintain to remain stable without the support of ignition during normal operation. The market participant is required to create minimum loading point refernce levels for all configurations for combined cycle mode (e.g. 1x1, 2x1 etc)</t>
  </si>
  <si>
    <t>Relevant extract from the operating and maintenance manual for their resource that states the minimum time after shutdown when the resource can be restarted.</t>
  </si>
  <si>
    <t>Start of MW Range</t>
  </si>
  <si>
    <t>End of MW Range</t>
  </si>
  <si>
    <t>Ramp Up Rate (Summer)</t>
  </si>
  <si>
    <t>Ramp Up Rate (Winter)</t>
  </si>
  <si>
    <t>Ramp Down Rate (Summer)</t>
  </si>
  <si>
    <t>Ramp Up Down Rate (Winter)</t>
  </si>
  <si>
    <t>Energy Ramp Rate 1</t>
  </si>
  <si>
    <t>MW/min</t>
  </si>
  <si>
    <t>The energy ramp rate profile across the dispatchable range up to the unrestricted maximum that the resource expects to meet during normal operation.
The energy ramp rate reference level for a pseudo-unit is a single MW/min value that is the slowest energy ramp rate over the entire dispatchable range of the pseudo-unit for the selected configuration for combined cycle mode and for single cycle mode (if applicable).</t>
  </si>
  <si>
    <t>0 MW</t>
  </si>
  <si>
    <t>90 MW</t>
  </si>
  <si>
    <t>Energy Ramp Rate 2</t>
  </si>
  <si>
    <t>The energy ramp rate profile across the dispatchable range up to the unrestricted maximum that the resource expects to meet during normal operation.</t>
  </si>
  <si>
    <t>90.1 MW</t>
  </si>
  <si>
    <t>125 MW</t>
  </si>
  <si>
    <t>Energy Ramp Rate 3</t>
  </si>
  <si>
    <t>125.1  MW</t>
  </si>
  <si>
    <t>146 MW</t>
  </si>
  <si>
    <t>Energy Ramp Rate 4</t>
  </si>
  <si>
    <t>146.1 MW</t>
  </si>
  <si>
    <t>168 MW</t>
  </si>
  <si>
    <t>Energy Ramp Rate 5</t>
  </si>
  <si>
    <t>168.1 MW</t>
  </si>
  <si>
    <t>Operating Reserve Ramp Rate</t>
  </si>
  <si>
    <t xml:space="preserve">The rate that a resource can respond to an operating reserve activation during normal operation. Equivalent to Energy Ramp Rate.  The operating 
reserve ramp rate reference level for a pseudo-unit is a single MW/min value that is the slowest 
operating reserve ramp rate for the pseudo-unit </t>
  </si>
  <si>
    <t>Value</t>
  </si>
  <si>
    <t>Supporting Documentation</t>
  </si>
  <si>
    <t>Reference Quantity Modifier - January</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</si>
  <si>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</si>
  <si>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</si>
  <si>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</si>
  <si>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</si>
  <si>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</si>
  <si>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</si>
  <si>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</si>
  <si>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</si>
  <si>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</si>
  <si>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</si>
  <si>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</si>
  <si>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</si>
  <si>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</si>
  <si>
    <t>RLRQ Workbook - Thermal Resources (Variant D)</t>
  </si>
  <si>
    <t>Instructions: Please utilize this section to list attachments and descriptions. Use corresponding attachment number to refer to documents in the "CostComponents" tab.</t>
  </si>
  <si>
    <t>Attachment #</t>
  </si>
  <si>
    <t>Supporting Document Name</t>
  </si>
  <si>
    <t>Supporting Document Description</t>
  </si>
  <si>
    <t>Attachment 1</t>
  </si>
  <si>
    <t>Invoice 1.pdf</t>
  </si>
  <si>
    <t>Refer to page 10, for cost to support input into the behind the meter standby cost</t>
  </si>
  <si>
    <t>Attachment 2</t>
  </si>
  <si>
    <t>Invoice 2.pdf</t>
  </si>
  <si>
    <t>Refer to page 4, for cost to support input into the behind the meter standby cost</t>
  </si>
  <si>
    <t>Attachment 3</t>
  </si>
  <si>
    <t>[etc. to be filled by Market participant to substantiate all inputs into reference levels]</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</si>
  <si>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</si>
  <si>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</si>
  <si>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</si>
  <si>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</si>
  <si>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</si>
  <si>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</si>
  <si>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</si>
  <si>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</si>
  <si>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</si>
  <si>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</si>
  <si>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</si>
  <si>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</si>
  <si>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</si>
  <si>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</si>
  <si>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</si>
  <si>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</si>
  <si>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</si>
  <si>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</si>
  <si>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150.1 MW - 165 MW</t>
  </si>
  <si>
    <t>135.1-150MW</t>
  </si>
  <si>
    <t>0-75MW</t>
  </si>
  <si>
    <t>=CostComponents_CT(1x1)!F8*((CostComponents_CT(1x1)!$F$19*ForeignExchange+CostComponents_CT(1x1)!$F$21)*(1+CostComponents_CT(1x1)!$F$20/100))*CostComponents_CT(1x1)!$F$16+IF(CostComponents_CT(1x1)!F8*CostComponents_CT(1x1)!$F$28*CostComponents_CT(1x1)!$F$16-CostComponents_CT(1x1)!$F$26/1000&lt;0,0,(CostComponents_CT(1x1)!F8*CostComponents_CT(1x1)!$F$28*CostComponents_CT(1x1)!$F$16-CostComponents_CT(1x1)!$F$26/1000)*CostComponents_CT(1x1)!F27)+SUM(CostComponents_CT(1x1)!$F$30,CostComponents_CT(1x1)!$F$40,CostComponents_CT(1x1)!$F$50,CostComponents_CT(1x1)!$F$60)+SUM(CostComponents_CT(1x1)!$F$31,CostComponents_CT(1x1)!$F$41,CostComponents_CT(1x1)!$F$51,CostComponents_CT(1x1)!$F$61)*ForeignExchange</t>
  </si>
  <si>
    <t>=(CostComponents_CT(1x1)!F71*((CostComponents_CT(1x1)!$F$19*ForeignExchange+CostComponents_CT(1x1)!$F$21)*(1+CostComponents_CT(1x1)!$F$20/100))*CostComponents_CT(1x1)!$F$16+CostComponents_CT(1x1)!F72+(CostComponents_CT(1x1)!F38+CostComponents_CT(1x1)!F48+CostComponents_CT(1x1)!F58+CostComponents_CT(1x1)!F68)+SUM(CostComponents_CT(1x1)!F39,CostComponents_CT(1x1)!F49,CostComponents_CT(1x1)!F59,CostComponents_CT(1x1)!F69)*Foreign Exchange)+('CostComponent_ST(1x1)'!F71*(('CostComponent_ST(1x1)'!$F$19*ForeignExchange+'CostComponent_ST(1x1)'!$F$21)*(1+'CostComponent_ST(1x1)'!$F$20/100))*'CostComponent_ST(1x1)'!$F$16)+'CostComponent_ST(1x1)'!F72+SUM('CostComponent_ST(1x1)'!F38,'CostComponent_ST(1x1)'!F48,'CostComponent_ST(1x1)'!F58,'CostComponent_ST(1x1)'!F68)+SUM('CostComponent_ST(1x1)'!F39, 'CostComponent_ST(1x1)'!F49,'CostComponent_ST(1x1)'!F59,'CostComponent_ST(1x1)'!F69)*ForeignExchange</t>
  </si>
  <si>
    <t>=(CostComponents_CT(1x1)!F71*((CostComponents_CT(1x1)!$F$19*ForeignExchange+CostComponents_CT(1x1)!$F$21)*(1+CostComponents_CT(1x1)!$F$20/100))*CostComponents_CT(1x1)!$F$17+CostComponents_CT(1x1)!F72+(CostComponents_CT(1x1)!F38+CostComponents_CT(1x1)!F48+CostComponents_CT(1x1)!F58+CostComponents_CT(1x1)!F68)+SUM(CostComponents_CT(1x1)!F39,CostComponents_CT(1x1)!F49,CostComponents_CT(1x1)!F59,CostComponents_CT(1x1)!F69)*Foreign Exchange)+('CostComponent_ST(1x1)'!F71*(('CostComponent_ST(1x1)'!$F$19*ForeignExchange+'CostComponent_ST(1x1)'!$F$21)*(1+'CostComponent_ST(1x1)'!$F$20/100))*'CostComponent_ST(1x1)'!$F$17)+'CostComponent_ST(1x1)'!F72+SUM('CostComponent_ST(1x1)'!F38,'CostComponent_ST(1x1)'!F48,'CostComponent_ST(1x1)'!F58,'CostComponent_ST(1x1)'!F68)+SUM('CostComponent_ST(1x1)'!F39, 'CostComponent_ST(1x1)'!F49,'CostComponent_ST(1x1)'!F59,'CostComponent_ST(1x1)'!F69)*ForeignExchange</t>
  </si>
  <si>
    <t>=(CostComponents_CT(1x1)!F74*((CostComponents_CT(1x1)!$F$19*Foreign Exchange+CostComponents_CT(1x1)!$F$21)*(1+CostComponents_CT(1x1)!$F$20/100))*CostComponents_CT(1x1)!$F$16)+(CostComponents_CT(1x1)!F77*CostComponents_CT(1x1)!F92)+CostComponents_CT(1x1)!F80+CostComponents_CT(1x1)!F83+CostComponents_CT(1x1)!F84*ForeignExchange+('CostComponent_ST(1x1)'!F74*(('CostComponent_ST(1x1)'!$F$19*Foreign Exchange+'CostComponent_ST(1x1)'!$F$21)*(1+'CostComponent_ST(1x1)'!$F$20/100))*'CostComponent_ST(1x1)'!$F$16)+('CostComponent_ST(1x1)'!F77*'CostComponent_ST(1x1)'!F92)+'CostComponent_ST(1x1)'!F80+'CostComponent_ST(1x1)'!F83+'CostComponent_ST(1x1)'!F84*ForeignExchange</t>
  </si>
  <si>
    <t>=(CostComponents_CT(1x1)!F74*((CostComponents_CT(1x1)!$F$19*Foreign Exchange+CostComponents_CT(1x1)!$F$21)*(1+CostComponents_CT(1x1)!$F$20/100))*CostComponents_CT(1x1)!$F$17)+(CostComponents_CT(1x1)!F77*CostComponents_CT(1x1)!F92)+CostComponents_CT(1x1)!F80+CostComponents_CT(1x1)!F83+CostComponents_CT(1x1)!F84*ForeignExchange+('CostComponent_ST(1x1)'!F74*(('CostComponent_ST(1x1)'!$F$19*Foreign Exchange+'CostComponent_ST(1x1)'!$F$21)*(1+'CostComponent_ST(1x1)'!$F$20/100))*'CostComponent_ST(1x1)'!$F$17)+('CostComponent_ST(1x1)'!F77*'CostComponent_ST(1x1)'!F92)+'CostComponent_ST(1x1)'!F80+'CostComponent_ST(1x1)'!F83+'CostComponent_ST(1x1)'!F84*ForeignExchange</t>
  </si>
  <si>
    <t>=(CostComponents_CT(1x1)!F75*((CostComponents_CT(1x1)!$F$19*Foreign Exchange+CostComponents_CT(1x1)!$F$21)*(1+CostComponents_CT(1x1)!$F$20/100))*CostComponents_CT(1x1)!$F$16)+(CostComponents_CT(1x1)!F78*CostComponents_CT(1x1)!F92)+CostComponents_CT(1x1)!F81+CostComponents_CT(1x1)!F85+CostComponents_CT(1x1)!F86*ForeignExchange+('CostComponent_ST(1x1)'!F75*(('CostComponent_ST(1x1)'!$F$19*Foreign Exchange+'CostComponent_ST(1x1)'!$F$21)*(1+'CostComponent_ST(1x1)'!$F$20/100))*'CostComponent_ST(1x1)'!$F$16)+('CostComponent_ST(1x1)'!F78*CostComponents_CT(1x1)!F92)+'CostComponent_ST(1x1)'!F81+'CostComponent_ST(1x1)'!F85+'CostComponent_ST(1x1)'!F86*ForeignExchange</t>
  </si>
  <si>
    <t>=(CostComponents_CT(1x1)!F75*((CostComponents_CT(1x1)!$F$19*Foreign Exchange+CostComponents_CT(1x1)!$F$21)*(1+CostComponents_CT(1x1)!$F$20/100))*CostComponents_CT(1x1)!$F$17)+(CostComponents_CT(1x1)!F78*CostComponents_CT(1x1)!F92)+CostComponents_CT(1x1)!F81+CostComponents_CT(1x1)!F85+CostComponents_CT(1x1)!F86*ForeignExchange+('CostComponent_ST(1x1)'!F75*(('CostComponent_ST(1x1)'!$F$19*Foreign Exchange+'CostComponent_ST(1x1)'!$F$21)*(1+'CostComponent_ST(1x1)'!$F$20/100))*'CostComponent_ST(1x1)'!$F$17)+('CostComponent_ST(1x1)'!F78*CostComponents_CT(1x1)!F92)+'CostComponent_ST(1x1)'!F81+'CostComponent_ST(1x1)'!F85+'CostComponent_ST(1x1)'!F86*ForeignExchange</t>
  </si>
  <si>
    <t>=(CostComponents_CT(1x1)!F76*((CostComponents_CT(1x1)!$F$19*Foreign Exchange+CostComponents_CT(1x1)!$F$21)*(1+CostComponents_CT(1x1)!$F$20/100))*CostComponents_CT(1x1)!$F$16)+(CostComponents_CT(1x1)!F79*CostComponents_CT(1x1)!F92)+CostComponents_CT(1x1)!F82+CostComponents_CT(1x1)!F87+CostComponents_CT(1x1)!F88*ForeignExchange+('CostComponent_ST(1x1)'!F76*(('CostComponent_ST(1x1)'!$F$19*Foreign Exchange+'CostComponent_ST(1x1)'!$F$21)*(1+'CostComponent_ST(1x1)'!$F$20/100))*'CostComponent_ST(1x1)'!$F$16)+('CostComponent_ST(1x1)'!F79*'CostComponent_ST(1x1)'!F92)+'CostComponent_ST(1x1)'!F82+'CostComponent_ST(1x1)'!F87+'CostComponent_ST(1x1)'!F88*ForeignExchange</t>
  </si>
  <si>
    <t>=(CostComponents_CT(1x1)!F76*((CostComponents_CT(1x1)!$F$19*Foreign Exchange+CostComponents_CT(1x1)!$F$21)*(1+CostComponents_CT(1x1)!$F$20/100))*CostComponents_CT(1x1)!$F$17)+(CostComponents_CT(1x1)!F79*CostComponents_CT(1x1)!F92)+CostComponents_CT(1x1)!F82+CostComponents_CT(1x1)!F87+CostComponents_CT(1x1)!F88*ForeignExchange+('CostComponent_ST(1x1)'!F76*(('CostComponent_ST(1x1)'!$F$19*Foreign Exchange+'CostComponent_ST(1x1)'!$F$21)*(1+'CostComponent_ST(1x1)'!$F$20/100))*'CostComponent_ST(1x1)'!$F$17)+('CostComponent_ST(1x1)'!F79*'CostComponent_ST(1x1)'!F92)+'CostComponent_ST(1x1)'!F82+'CostComponent_ST(1x1)'!F87+'CostComponent_ST(1x1)'!F88*ForeignExchange</t>
  </si>
  <si>
    <t>=CostComponents_CT(1x1)!G8*((CostComponents_CT(1x1)!$F$19*ForeignExchange+CostComponents_CT(1x1)!$F$21)*(1+CostComponents_CT(1x1)!$F$20/100))*CostComponents_CT(1x1)!$F$16+IF(CostComponents_CT(1x1)!G8*CostComponents_CT(1x1)!$F$28*CostComponents_CT(1x1)!$F$16-CostComponents_CT(1x1)!$F$26/1000&lt;0,0,(CostComponents_CT(1x1)!G8*CostComponents_CT(1x1)!$F$28*CostComponents_CT(1x1)!$F$16-CostComponents_CT(1x1)!$F$26/1000)*CostComponents_CT(1x1)!F27)+SUM(CostComponents_CT(1x1)!$F$30,CostComponents_CT(1x1)!$F$40,CostComponents_CT(1x1)!$F$50,CostComponents_CT(1x1)!$F$60)+SUM(CostComponents_CT(1x1)!$F$31,CostComponents_CT(1x1)!$F$41,CostComponents_CT(1x1)!$F$51,CostComponents_CT(1x1)!$F$61)*ForeignExchange</t>
  </si>
  <si>
    <t>=CostComponent_ST(1x1)'!G8*(('CostComponent_ST(1x1)'!$F$19*ForeignExchange+'CostComponent_ST(1x1)'!$F$21)*(1+'CostComponent_ST(1x1)'!$F$20/100))*'CostComponent_ST(1x1)'!$F$16+IF(CostComponent_ST(1x1)!G8*CostComponent_ST(1x1)!$F$28*CostComponent_ST(1x1)!$F$16-CostComponent_ST(1x1)!$F$26/1000&lt;0,0,(CostComponent_ST(1x1)!G8*CostComponent_ST(1x1)!$F$28*CostComponent_ST(1x1)!$F$16-CostComponent_ST(1x1)!$F$26/1000)*CostComponent_ST(1x1)_ST!F27)+SUM('CostComponent_ST(1x1)'!$F$30,'CostComponent_ST(1x1)'!$F$40,'CostComponent_ST(1x1)'!$F$50,'CostComponent_ST(1x1)'!$F$60)+SUM('CostComponent_ST(1x1)'!$F$31,'CostComponent_ST(1x1)'!$F$41,'CostComponent_ST(1x1)'!$F$51,'CostComponent_ST(1x1)'!$F$61)*ForeignExchange</t>
  </si>
  <si>
    <t>=CostComponent_ST(1x1)'!F8*(('CostComponent_ST(1x1)'!$F$19*ForeignExchange+'CostComponent_ST(1x1)'!$F$21)*(1+'CostComponent_ST(1x1)'!$F$20/100))*'CostComponent_ST(1x1)'!$F$16+IF(CostComponent_ST(1x1)!F8*CostComponent_ST(1x1)!$F$28*CostComponent_ST(1x1)!$F$16-CostComponent_ST(1x1)!$F$26/1000&lt;0,0,(CostComponent_ST(1x1)!F8*CostComponent_ST(1x1)!$F$28*CostComponent_ST(1x1)!$F$16-CostComponent_ST(1x1)!$F$26/1000)*CostComponent_ST(1x1)_ST!F27)+SUM('CostComponent_ST(1x1)'!$F$30,'CostComponent_ST(1x1)'!$F$40,'CostComponent_ST(1x1)'!$F$50,'CostComponent_ST(1x1)'!$F$60)+SUM('CostComponent_ST(1x1)'!$F$31,'CostComponent_ST(1x1)'!$F$41,'CostComponent_ST(1x1)'!$F$51,'CostComponent_ST(1x1)'!$F$61)*ForeignExchange</t>
  </si>
  <si>
    <t>=CostComponents_CT(1x1)!H8*((CostComponents_CT(1x1)!$F$19*ForeignExchange+CostComponents_CT(1x1)!$F$21)*(1+CostComponents_CT(1x1)!$F$20/100))*CostComponents_CT(1x1)!$F$16+IF(CostComponents_CT(1x1)!IH8*CostComponents_CT(1x1)!$F$28*CostComponents_CT(1x1)!$F$16-CostComponents_CT(1x1)!$F$26/1000&lt;0,0,(CostComponents_CT(1x1)!H8*CostComponents_CT(1x1)!$F$28*CostComponents_CT(1x1)!$F$16-CostComponents_CT(1x1)!$F$26/1000)*CostComponents_CT(1x1)!F27)+SUM(CostComponents_CT(1x1)!$F$30,CostComponents_CT(1x1)!$F$40,CostComponents_CT(1x1)!$F$50,CostComponents_CT(1x1)!$F$60)+SUM(CostComponents_CT(1x1)!$F$31,CostComponents_CT(1x1)!$F$41,CostComponents_CT(1x1)!$F$51,CostComponents_CT(1x1)!$F$61)*ForeignExchange</t>
  </si>
  <si>
    <t>=CostComponents_CT(1x1)!I8*((CostComponents_CT(1x1)!$F$19*ForeignExchange+CostComponents_CT(1x1)!$F$21)*(1+CostComponents_CT(1x1)!$F$20/100))*CostComponents_CT(1x1)!$F$16+IF(CostComponents_CT(1x1)!I8*CostComponents_CT(1x1)!$F$28*CostComponents_CT(1x1)!$F$16-CostComponents_CT(1x1)!$F$26/1000&lt;0,0,(CostComponents_CT(1x1)!I8*CostComponents_CT(1x1)!$F$28*CostComponents_CT(1x1)!$F$16-CostComponents_CT(1x1)!$F$26/1000)*CostComponents_CT(1x1)!F27)+SUM(CostComponents_CT(1x1)!$F$30,CostComponents_CT(1x1)!$F$40,CostComponents_CT(1x1)!$F$50,CostComponents_CT(1x1)!$F$60)+SUM(CostComponents_CT(1x1)!$F$31,CostComponents_CT(1x1)!$F$41,CostComponents_CT(1x1)!$F$51,CostComponents_CT(1x1)!$F$61)*ForeignExchange</t>
  </si>
  <si>
    <t>=CostComponents_CT(1x1)!J8*((CostComponents_CT(1x1)!$F$19*ForeignExchange+CostComponents_CT(1x1)!$F$21)*(1+CostComponents_CT(1x1)!$F$20/100))*CostComponents_CT(1x1)!$F$16+IF(CostComponents_CT(1x1)!J8*CostComponents_CT(1x1)!$F$28*CostComponents_CT(1x1)!$F$16-CostComponents_CT(1x1)!$F$26/1000&lt;0,0,(CostComponents_CT(1x1)!J8*CostComponents_CT(1x1)!$F$28*CostComponents_CT(1x1)!$F$16-CostComponents_CT(1x1)!$F$26/1000)*CostComponents_CT(1x1)!F27)+SUM(CostComponents_CT(1x1)!$F$30,CostComponents_CT(1x1)!$F$40,CostComponents_CT(1x1)!$F$50,CostComponents_CT(1x1)!$F$60)+SUM(CostComponents_CT(1x1)!$F$31,CostComponents_CT(1x1)!$F$41,CostComponents_CT(1x1)!$F$51,CostComponents_CT(1x1)!$F$61)*ForeignExchange</t>
  </si>
  <si>
    <t>=6.012*(("ICE NGX Union Gas Dawn Fixed Price Daily"*ForeignExchange+0.05)*(1+1.5/100))*1.029+IF(6.012*.04903*1.03-370/1000&lt;0,0,(6.012*.04903*1.03-370/1000)*50)+SUM(5000,450,0,0)+SUM(400,300,0,0)*ForeignExchange</t>
  </si>
  <si>
    <t>=5*(("ICE NGX Union Gas Dawn Fixed Price Daily"*ForeignExchange+0.05)*(1+1.5/100))*1.203+IF(5*0.05*1.203-370/1000&lt;0,0,(5*0.05*1.203-370/1000)*50)+SUM(5000,450,0,0)+SUM(2000,300,0,0)*ForeignExchange</t>
  </si>
  <si>
    <t>=6.4095*(("ICE NGX Union Gas Dawn Fixed Price Daily"*ForeignExchange+0.05)*(1+1.5/100))*1.029+IF(6.4095*.04903*1.03-370/1000&lt;0,0,(6.4095*.04903*1.03-370/1000)*50)+SUM(5000,450,0,0)+SUM(400,300,0,0)*ForeignExchange</t>
  </si>
  <si>
    <t>-5.05*(("ICE NGX Union Gas Dawn Fixed Price Daily"*ForeignExchange+0.05)*(1+1.5/100))*1.203+IF(5.05*0.05*1.203-370/1000&lt;0,0,(5.05*0.05*1.203-370/1000)*50)+SUM(5000,450,0,0)+SUM(2000,300,0,0)*ForeignExchange</t>
  </si>
  <si>
    <t>=6.6082*(("ICE NGX Union Gas Dawn Fixed Price Daily"*ForeignExchange+0.05)*(1+1.5/100))*1.029+IF(6.6082*.04903*1.03-370/1000&lt;0,0,(6.6082*.04903*1.03-370/1000)*50)+SUM(5000,450,0,0)+SUM(400,300,0,0)*ForeignExchange</t>
  </si>
  <si>
    <t>=7.0056*(("ICE NGX Union Gas Dawn Fixed Price Daily"*ForeignExchange+0.05)*(1+1.5/100))*1.029+IF(7.0056*.04903*1.03-370/1000&lt;0,0,(7.0056*.04903*1.03-370/1000)*50)+SUM(5000,450,0,0)+SUM(400,300,0,0)*ForeignExchange</t>
  </si>
  <si>
    <t>=6.8069*(("ICE NGX Union Gas Dawn Fixed Price Daily"*ForeignExchange+0.05)*(1+1.5/100))*1.029+IF(6.8069*.04903*1.03-370/1000&lt;0,0,(6.8069*.04903*1.03-370/1000)*50)+SUM(5000,450,0,0)+SUM(400,300,0,0)*ForeignExchange</t>
  </si>
  <si>
    <t>=CostComponents_CT(1x1)!F8*((CostComponents_CT(1x1)!$F$19*ForeignExchange+CostComponents_CT(1x1)!$F$21)*(1+CostComponents_CT(1x1)!$F$20/100))*CostComponents_CT(1x1)!$F$17+IF(CostComponents_CT(1x1)!F8*CostComponents_CT(1x1)!$F$28*CostComponents_CT(1x1)!$F$17-CostComponents_CT(1x1)!$F$26/1000&lt;0,0,(CostComponents_CT(1x1)!F8*CostComponents_CT(1x1)!$F$28*CostComponents_CT(1x1)!$F$17-CostComponents_CT(1x1)!$F$26/1000)*CostComponents_CT(1x1)!F27)+SUM(CostComponents_CT(1x1)!$F$30,CostComponents_CT(1x1)!$F$40,CostComponents_CT(1x1)!$F$50,CostComponents_CT(1x1)!$F$60)+SUM(CostComponents_CT(1x1)!$F$31,CostComponents_CT(1x1)!$F$41,CostComponents_CT(1x1)!$F$51,CostComponents_CT(1x1)!$F$61)*ForeignExchange</t>
  </si>
  <si>
    <t>=CostComponent_ST(1x1)'!F8*(('CostComponent_ST(1x1)'!$F$19*ForeignExchange+'CostComponent_ST(1x1)'!$F$21)*(1+'CostComponent_ST(1x1)'!$F$20/100))*'CostComponent_ST(1x1)'!$F$17+IF(CostComponent_ST(1x1)!F8*CostComponent_ST(1x1)!$F$28*CostComponent_ST(1x1)!$F$17-CostComponent_ST(1x1)!$F$26/1000&lt;0,0,(CostComponent_ST(1x1)!F8*CostComponent_ST(1x1)!$F$28*CostComponent_ST(1x1)!$F$17-CostComponent_ST(1x1)!$F$26/1000)*CostComponent_ST(1x1)_ST!F27)+SUM('CostComponent_ST(1x1)'!$F$30,'CostComponent_ST(1x1)'!$F$40,'CostComponent_ST(1x1)'!$F$50,'CostComponent_ST(1x1)'!$F$60)+SUM('CostComponent_ST(1x1)'!$F$31,'CostComponent_ST(1x1)'!$F$41,'CostComponent_ST(1x1)'!$F$51,'CostComponent_ST(1x1)'!$F$61)*ForeignExchange</t>
  </si>
  <si>
    <t>=CostComponents_CT(1x1)!G8*((CostComponents_CT(1x1)!$F$19*ForeignExchange+CostComponents_CT(1x1)!$F$21)*(1+CostComponents_CT(1x1)!$F$20/100))*CostComponents_CT(1x1)!$F$17+IF(CostComponents_CT(1x1)!G8*CostComponents_CT(1x1)!$F$28*CostComponents_CT(1x1)!$F$17-CostComponents_CT(1x1)!$F$26/1000&lt;0,0,(CostComponents_CT(1x1)!G8*CostComponents_CT(1x1)!$F$28*CostComponents_CT(1x1)!$F$17-CostComponents_CT(1x1)!$F$26/1000)*CostComponents_CT(1x1)!F27)+SUM(CostComponents_CT(1x1)!$F$30,CostComponents_CT(1x1)!$F$40,CostComponents_CT(1x1)!$F$50,CostComponents_CT(1x1)!$F$60)+SUM(CostComponents_CT(1x1)!$F$31,CostComponents_CT(1x1)!$F$41,CostComponents_CT(1x1)!$F$51,CostComponents_CT(1x1)!$F$61)*ForeignExchange</t>
  </si>
  <si>
    <t>=CostComponent_ST(1x1)'!G8*(('CostComponent_ST(1x1)'!$F$19*ForeignExchange+'CostComponent_ST(1x1)'!$F$21)*(1+'CostComponent_ST(1x1)'!$F$20/100))*'CostComponent_ST(1x1)'!$F$17+IF(CostComponent_ST(1x1)!G8*CostComponent_ST(1x1)!$F$28*CostComponent_ST(1x1)!$F$17-CostComponent_ST(1x1)!$F$26/1000&lt;0,0,(CostComponent_ST(1x1)!G8*CostComponent_ST(1x1)!$F$28*CostComponent_ST(1x1)!$F$17-CostComponent_ST(1x1)!$F$26/1000)*CostComponent_ST(1x1)_ST!F27)+SUM('CostComponent_ST(1x1)'!$F$30,'CostComponent_ST(1x1)'!$F$40,'CostComponent_ST(1x1)'!$F$50,'CostComponent_ST(1x1)'!$F$60)+SUM('CostComponent_ST(1x1)'!$F$31,'CostComponent_ST(1x1)'!$F$41,'CostComponent_ST(1x1)'!$F$51,'CostComponent_ST(1x1)'!$F$61)*ForeignExchange</t>
  </si>
  <si>
    <t>=6.012*(("ICE NGX Union Gas Dawn Fixed Price Daily"*ForeignExchange+0.05)*(1+1.5/100))*0.98+IF(6.012*.04903*0.98-370/1000&lt;0,0,(6.012*.04903*0.98-370/1000)*50)+SUM(5000,450,0,0)+SUM(400,300,0,0)*ForeignExchange</t>
  </si>
  <si>
    <t>=5*(("ICE NGX Union Gas Dawn Fixed Price Daily"*ForeignExchange+0.05)*(1+1.5/100))*1.04+IF(5*0.05*1.04-370/1000&lt;0,0,(5*0.05*1.04-370/1000)*50)+SUM(5000,450,0,0)+SUM(2000,300,0,0)*ForeignExchange</t>
  </si>
  <si>
    <t>=6.4095*(("ICE NGX Union Gas Dawn Fixed Price Daily"*ForeignExchange+0.05)*(1+1.5/100))*0.98+IF(6.4095*.04903*0.98-370/1000&lt;0,0,(6.4095*.04903*0.98-370/1000)*50)+SUM(5000,450,0,0)+SUM(400,300,0,0)*ForeignExchange</t>
  </si>
  <si>
    <t>=5.05*(("ICE NGX Union Gas Dawn Fixed Price Daily"*ForeignExchange+0.05)*(1+1.5/100))*1.04+IF(5.05*0.05*1.04-370/1000&lt;0,0,(5.05*0.05*1.04-370/1000)*50)+SUM(5000,450,0,0)+SUM(2000,300,0,0)*ForeignExchange</t>
  </si>
  <si>
    <t>=CostComponents_CT(1x1)!H8*((CostComponents_CT(1x1)!$F$19*ForeignExchange+CostComponents_CT(1x1)!$F$21)*(1+CostComponents_CT(1x1)!$F$20/100))*CostComponents_CT(1x1)!$F$17+IF(CostComponents_CT(1x1)!IH8*CostComponents_CT(1x1)!$F$28*CostComponents_CT(1x1)!$F$17-CostComponents_CT(1x1)!$F$26/1000&lt;0,0,(CostComponents_CT(1x1)!H8*CostComponents_CT(1x1)!$F$28*CostComponents_CT(1x1)!$F$17-CostComponents_CT(1x1)!$F$26/1000)*CostComponents_CT(1x1)!F27)+SUM(CostComponents_CT(1x1)!$F$30,CostComponents_CT(1x1)!$F$40,CostComponents_CT(1x1)!$F$50,CostComponents_CT(1x1)!$F$60)+SUM(CostComponents_CT(1x1)!$F$31,CostComponents_CT(1x1)!$F$41,CostComponents_CT(1x1)!$F$51,CostComponents_CT(1x1)!$F$61)*ForeignExchange</t>
  </si>
  <si>
    <t>=6.6082*(("ICE NGX Union Gas Dawn Fixed Price Daily"*ForeignExchange+0.05)*(1+1.5/100))*0.98+IF(6.6082*.04903*0.98-370/1000&lt;0,0,(6.6082*.04903*0.98-370/1000)*50)+SUM(5000,450,0,0)+SUM(400,300,0,0)*ForeignExchange</t>
  </si>
  <si>
    <t>=CostComponents_CT(1x1)!I8*((CostComponents_CT(1x1)!$F$19*ForeignExchange+CostComponents_CT(1x1)!$F$21)*(1+CostComponents_CT(1x1)!$F$20/100))*CostComponents_CT(1x1)!$F$17+IF(CostComponents_CT(1x1)!I8*CostComponents_CT(1x1)!$F$28*CostComponents_CT(1x1)!$F$17-CostComponents_CT(1x1)!$F$26/1000&lt;0,0,(CostComponents_CT(1x1)!I8*CostComponents_CT(1x1)!$F$28*CostComponents_CT(1x1)!$F$17-CostComponents_CT(1x1)!$F$26/1000)*CostComponents_CT(1x1)!F27)+SUM(CostComponents_CT(1x1)!$F$30,CostComponents_CT(1x1)!$F$40,CostComponents_CT(1x1)!$F$50,CostComponents_CT(1x1)!$F$60)+SUM(CostComponents_CT(1x1)!$F$31,CostComponents_CT(1x1)!$F$41,CostComponents_CT(1x1)!$F$51,CostComponents_CT(1x1)!$F$61)*ForeignExchange</t>
  </si>
  <si>
    <t>=6.8069*(("ICE NGX Union Gas Dawn Fixed Price Daily"*ForeignExchange+0.05)*(1+1.5/100))*0.98+IF(6.8069*.04903*0.98-370/1000&lt;0,0,(6.8069*.04903*0.98-370/1000)*50)+SUM(5000,450,0,0)+SUM(400,300,0,0)*ForeignExchange</t>
  </si>
  <si>
    <t>=CostComponents_CT(1x1)!J8*((CostComponents_CT(1x1)!$F$19*ForeignExchange+CostComponents_CT(1x1)!$F$21)*(1+CostComponents_CT(1x1)!$F$20/100))*CostComponents_CT(1x1)!$F$17+IF(CostComponents_CT(1x1)!J8*CostComponents_CT(1x1)!$F$28*CostComponents_CT(1x1)!$F$17-CostComponents_CT(1x1)!$F$26/1000&lt;0,0,(CostComponents_CT(1x1)!J8*CostComponents_CT(1x1)!$F$28*CostComponents_CT(1x1)!$F$17-CostComponents_CT(1x1)!$F$26/1000)*CostComponents_CT(1x1)!F27)+SUM(CostComponents_CT(1x1)!$F$30,CostComponents_CT(1x1)!$F$40,CostComponents_CT(1x1)!$F$50,CostComponents_CT(1x1)!$F$60)+SUM(CostComponents_CT(1x1)!$F$31,CostComponents_CT(1x1)!$F$41,CostComponents_CT(1x1)!$F$51,CostComponents_CT(1x1)!$F$61)*ForeignExchange</t>
  </si>
  <si>
    <t>=7.0056*(("ICE NGX Union Gas Dawn Fixed Price Daily"*ForeignExchange+0.05)*(1+1.5/100))*0.98+IF(7.0056*.04903*0.98-370/1000&lt;0,0,(7.0056*.04903*0.98-370/1000)*50)+SUM(5000,450,0,0)+SUM(400,300,0,0)*ForeignExchange</t>
  </si>
  <si>
    <t>300.1 MW - 330 MW</t>
  </si>
  <si>
    <r>
      <t xml:space="preserve">Not applicable for steam turbine resources without duct burners in a combined cycle plant
Please note these numbers are for </t>
    </r>
    <r>
      <rPr>
        <b/>
        <sz val="11"/>
        <rFont val="Calibri"/>
        <family val="2"/>
        <scheme val="minor"/>
      </rPr>
      <t>illustrative purposes only</t>
    </r>
    <r>
      <rPr>
        <sz val="11"/>
        <rFont val="Calibri"/>
        <family val="2"/>
        <scheme val="minor"/>
      </rPr>
      <t>. MPs should calculate the incremental heat rate based on the resource operating profile as per the Market Manual.</t>
    </r>
  </si>
  <si>
    <t>OEM supplied Ambient Correction Curves Attached</t>
  </si>
  <si>
    <t>=Incremental heat rate curve * fuel emissions factor-EPS/1000</t>
  </si>
  <si>
    <t>specify the supporting documentation name and specific location in the document where the information can be found.</t>
  </si>
  <si>
    <r>
      <rPr>
        <b/>
        <sz val="11"/>
        <rFont val="Calibri"/>
        <family val="2"/>
        <scheme val="minor"/>
      </rPr>
      <t>Applicability:</t>
    </r>
    <r>
      <rPr>
        <sz val="11"/>
        <rFont val="Calibri"/>
        <family val="2"/>
        <scheme val="minor"/>
      </rPr>
      <t xml:space="preserve"> This Reference Levels and Reference Quantities (RLRQ)  workbook applies to thermal non-quick start resources that are eligible for Generator Offer Guarantee and operate based on pseudo unit modeling.
QS Flag = </t>
    </r>
    <r>
      <rPr>
        <sz val="11"/>
        <color rgb="FFC00000"/>
        <rFont val="Calibri"/>
        <family val="2"/>
        <scheme val="minor"/>
      </rPr>
      <t>No</t>
    </r>
    <r>
      <rPr>
        <sz val="11"/>
        <rFont val="Calibri"/>
        <family val="2"/>
        <scheme val="minor"/>
      </rPr>
      <t xml:space="preserve">
Start up and speed no load eligibility flag =</t>
    </r>
    <r>
      <rPr>
        <sz val="11"/>
        <color theme="9" tint="-0.249977111117893"/>
        <rFont val="Calibri"/>
        <family val="2"/>
        <scheme val="minor"/>
      </rPr>
      <t xml:space="preserve"> Yes</t>
    </r>
    <r>
      <rPr>
        <sz val="11"/>
        <rFont val="Calibri"/>
        <family val="2"/>
        <scheme val="minor"/>
      </rPr>
      <t xml:space="preserve">
PSU flag = </t>
    </r>
    <r>
      <rPr>
        <sz val="11"/>
        <color theme="9" tint="-0.249977111117893"/>
        <rFont val="Calibri"/>
        <family val="2"/>
        <scheme val="minor"/>
      </rPr>
      <t>Yes</t>
    </r>
    <r>
      <rPr>
        <b/>
        <i/>
        <sz val="11"/>
        <color theme="9" tint="-0.249977111117893"/>
        <rFont val="Calibri"/>
        <family val="2"/>
        <scheme val="minor"/>
      </rPr>
      <t xml:space="preserve">
</t>
    </r>
  </si>
  <si>
    <t xml:space="preserve">MP to provide Greenhouse Gas Reporting Program (GHGRP) to validate the emission factor and OBPS to validate the  emission performance standard (EPS) used. </t>
  </si>
  <si>
    <t xml:space="preserve">MP to include at least the following points: 1) MLP and 2) Unrestricted Maximum registered for the facility. </t>
  </si>
  <si>
    <t>165.1 MW - 185 MW</t>
  </si>
  <si>
    <t>16 MW - 35 MW</t>
  </si>
  <si>
    <t>330.1 MW - 370 MW</t>
  </si>
  <si>
    <t>16 MW - 70 MW</t>
  </si>
  <si>
    <t>185 MW (Maximum for 1x1 PSU)</t>
  </si>
  <si>
    <r>
      <t xml:space="preserve">Instructions for Using this Workbook: 
1) Complete/update all cells highlighted in yellow. If more columns are needed (depending on number of resources in a facility), please copy the same formatting as below, and label accordingly (e.g. "Resource #5 Information)
2) Put 0 if value is 0; 
3) Put N/A if item does not apply;
4) Leave costs incurred in the currency that they are incurred when providing the different offer types(energy, start-up and speed no-load). 
5) Put variables (i.e. x,y) for any calculations that involve a value that may change day to day. For example gas price, carbon price. The IESO will take the value of the day for the calculations.   
6) Reference supporting documentation is each relevant tab, including references to attachments and page numbers;  
7) MP to submit supporting documents along with a summary table of documents provided (see "Supporting Documentation List" tab).
Note: Inputs provided by the market participants are considered provisional and subject to the IESO verification and acceptance. Therefore, resulting costs shall not be construed as agreed upon or final until written confirmation is provided by the IESO. 
8) Market Participant must submit MLP NFRL for each configuration available to the facility. For example, if the facility is able to run in 1x1 and 2x1 configurations, then MP would need to submit a 1x1 MLP and a 2x1 MLP
</t>
    </r>
    <r>
      <rPr>
        <sz val="11"/>
        <rFont val="Calibri"/>
        <family val="2"/>
        <scheme val="minor"/>
      </rPr>
      <t>Market Participants are required to fill in following tabs of this workbook, depending on the type of thermal facility:
For facilities that are registered to participate as pseudo units that don’t have the ability to participate without the steam turbine, it is not necessary to submit their physical unit reference levels. 
Pseudo unit resources that can operate in combined cycle mode are only required to establish reference levels for one configuration for combined cycle mode (i.e. 1x1, 2x1, etc.) and may choose the configuration to be used for their combined cycle energy offer reference level. In addition, PSU resources that have a bypass stack or can otherwise operate in single cycle mode, without the ST, need to establish a reference level for the single cycle mode in their1x0 configuration.
1) Pseudo Unit - Combined Cycle Mode - Fill out information for pseudo units that operate in combined cycle mode. CostComponents_CT, CostComponents_ST,  FinDispatchDataParameter-PSU, Non-finDispatchParameters - CT, Non-finDispatchParameters - ST, Non-finDispatchParameters - PSU, Supporting Documentation List
2) Pseudo Unit - Single Cycle Mode - Fill out information for pseudo units that have "bypass stack" and can operate in single cycle mode.
 CostComponents_CT, FinDispatchDataParameter-Phys, Non-finDispatchParameters - CT, Supporting Documentation List</t>
    </r>
    <r>
      <rPr>
        <b/>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</si>
</sst>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quot;$&quot;* &quot;-&quot;??_);_(@_)"/>
    <numFmt numFmtId="165" formatCode="_(* #,##0.00_);_(* \(#,##0.00\);_(* &quot;-&quot;??_);_(@_)"/>
    <numFmt numFmtId="166" formatCode="&quot;$&quot;#,##0.00"/>
    <numFmt numFmtId="167" formatCode="0.000"/>
    <numFmt numFmtId="168" formatCode="_(* #,##0_);_(* \(#,##0\);_(* &quot;-&quot;??_);_(@_)"/>
    <numFmt numFmtId="169" formatCode="0.0000"/>
    <numFmt numFmtId="170" formatCode="0.0"/>
  </numFmts>
  <fonts count="32">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theme="5" tint="-0.249977111117893"/>
      <name val="Calibri"/>
      <family val="2"/>
      <scheme val="minor"/>
    </font>
    <font>
      <i/>
      <sz val="11"/>
      <name val="Calibri"/>
      <family val="2"/>
      <scheme val="minor"/>
    </font>
    <font>
      <sz val="10"/>
      <color theme="1"/>
      <name val="Times New Roman"/>
      <family val="1"/>
    </font>
    <font>
      <sz val="10"/>
      <color theme="1"/>
      <name val="Calibri"/>
      <family val="2"/>
      <scheme val="minor"/>
    </font>
    <font>
      <b/>
      <sz val="10"/>
      <color theme="1"/>
      <name val="Calibri  "/>
    </font>
    <font>
      <sz val="10"/>
      <color theme="1"/>
      <name val="Calibri  "/>
    </font>
    <font>
      <b/>
      <i/>
      <sz val="10"/>
      <color theme="1"/>
      <name val="Calibri  "/>
    </font>
    <font>
      <i/>
      <sz val="10"/>
      <color theme="1"/>
      <name val="Calibri  "/>
    </font>
    <font>
      <sz val="10"/>
      <name val="Calibri"/>
      <family val="2"/>
      <scheme val="minor"/>
    </font>
    <font>
      <i/>
      <sz val="10"/>
      <name val="Calibri"/>
      <family val="2"/>
      <scheme val="minor"/>
    </font>
    <font>
      <sz val="11"/>
      <color rgb="FFFF0000"/>
      <name val="Calibri"/>
      <family val="2"/>
      <scheme val="minor"/>
    </font>
    <font>
      <b/>
      <sz val="10"/>
      <color theme="1"/>
      <name val="Calibri"/>
      <family val="2"/>
      <scheme val="minor"/>
    </font>
    <font>
      <i/>
      <sz val="10"/>
      <color theme="1"/>
      <name val="Calibri"/>
      <family val="2"/>
      <scheme val="minor"/>
    </font>
    <font>
      <b/>
      <sz val="11"/>
      <color rgb="FFCC2026"/>
      <name val="Calibri"/>
      <family val="2"/>
      <scheme val="minor"/>
    </font>
    <font>
      <b/>
      <sz val="14"/>
      <color theme="9" tint="-0.249977111117893"/>
      <name val="Calibri"/>
      <family val="2"/>
      <scheme val="minor"/>
    </font>
    <font>
      <b/>
      <i/>
      <sz val="11"/>
      <color theme="9" tint="-0.249977111117893"/>
      <name val="Calibri"/>
      <family val="2"/>
      <scheme val="minor"/>
    </font>
    <font>
      <b/>
      <i/>
      <sz val="11"/>
      <color theme="1"/>
      <name val="Calibri"/>
      <family val="2"/>
      <scheme val="minor"/>
    </font>
    <font>
      <sz val="11"/>
      <color rgb="FFC00000"/>
      <name val="Calibri"/>
      <family val="2"/>
      <scheme val="minor"/>
    </font>
    <font>
      <sz val="11"/>
      <color theme="9" tint="-0.249977111117893"/>
      <name val="Calibri"/>
      <family val="2"/>
      <scheme val="minor"/>
    </font>
    <font>
      <sz val="11"/>
      <color rgb="FF000000"/>
      <name val="Palatino Linotype"/>
      <family val="1"/>
    </font>
    <font>
      <sz val="8"/>
      <name val="Calibri"/>
      <family val="2"/>
      <scheme val="minor"/>
    </font>
    <font>
      <i/>
      <sz val="11"/>
      <color rgb="FFCD2026"/>
      <name val="Calibri"/>
      <family val="2"/>
      <scheme val="minor"/>
    </font>
    <font>
      <sz val="13"/>
      <color theme="1"/>
      <name val="Calibri"/>
      <family val="2"/>
      <scheme val="minor"/>
    </font>
    <font>
      <b/>
      <sz val="13"/>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8CD2F4"/>
        <bgColor indexed="64"/>
      </patternFill>
    </fill>
    <fill>
      <patternFill patternType="solid">
        <fgColor theme="2"/>
        <bgColor indexed="64"/>
      </patternFill>
    </fill>
    <fill>
      <patternFill patternType="solid">
        <fgColor theme="7"/>
        <bgColor indexed="64"/>
      </patternFill>
    </fill>
    <fill>
      <patternFill patternType="solid">
        <fgColor rgb="FFFFCC33"/>
        <bgColor indexed="64"/>
      </patternFill>
    </fill>
    <fill>
      <patternFill patternType="solid">
        <fgColor rgb="FFFFCC33"/>
        <bgColor rgb="FF000000"/>
      </patternFill>
    </fill>
    <fill>
      <patternFill patternType="solid">
        <fgColor rgb="FFFFC000"/>
        <bgColor indexed="64"/>
      </patternFill>
    </fill>
  </fills>
  <borders count="71">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6">
    <xf numFmtId="0" fontId="0" fillId="0" borderId="0"/>
    <xf numFmtId="0" fontId="4" fillId="4" borderId="2" applyNumberFormat="0" applyFont="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cellStyleXfs>
  <cellXfs count="583">
    <xf numFmtId="0" fontId="0" fillId="0" borderId="0" xfId="0"/>
    <xf numFmtId="0" fontId="0" fillId="2" borderId="0" xfId="0" applyFill="1"/>
    <xf numFmtId="0" fontId="0" fillId="2" borderId="1" xfId="0" applyFill="1" applyBorder="1"/>
    <xf numFmtId="0" fontId="0" fillId="0" borderId="0" xfId="0" applyAlignment="1">
      <alignment vertical="top"/>
    </xf>
    <xf numFmtId="0" fontId="0" fillId="0" borderId="0" xfId="0" applyAlignment="1">
      <alignment vertical="center"/>
    </xf>
    <xf numFmtId="0" fontId="0" fillId="0" borderId="5" xfId="1" applyFont="1" applyFill="1" applyBorder="1" applyAlignment="1">
      <alignment vertical="center"/>
    </xf>
    <xf numFmtId="0" fontId="0" fillId="0" borderId="14" xfId="0" applyBorder="1"/>
    <xf numFmtId="0" fontId="0" fillId="0" borderId="0" xfId="1" applyFont="1" applyFill="1" applyBorder="1" applyAlignment="1">
      <alignment vertical="center"/>
    </xf>
    <xf numFmtId="0" fontId="0" fillId="0" borderId="15" xfId="0" applyBorder="1" applyAlignment="1">
      <alignment horizontal="center" vertical="center"/>
    </xf>
    <xf numFmtId="0" fontId="0" fillId="0" borderId="15" xfId="1" applyFont="1" applyFill="1" applyBorder="1" applyAlignment="1">
      <alignment horizontal="center" vertical="center"/>
    </xf>
    <xf numFmtId="0" fontId="7" fillId="0" borderId="10" xfId="0" applyFont="1" applyBorder="1" applyAlignment="1">
      <alignment horizontal="left" vertical="center"/>
    </xf>
    <xf numFmtId="0" fontId="12" fillId="6" borderId="3" xfId="0" applyFont="1" applyFill="1" applyBorder="1" applyAlignment="1">
      <alignment vertical="center" wrapText="1"/>
    </xf>
    <xf numFmtId="0" fontId="14" fillId="0" borderId="3" xfId="0" applyFont="1" applyBorder="1" applyAlignment="1">
      <alignment vertical="center" wrapText="1"/>
    </xf>
    <xf numFmtId="0" fontId="15" fillId="0" borderId="3" xfId="0" applyFont="1" applyBorder="1" applyAlignment="1">
      <alignment horizontal="left" vertical="center" wrapText="1" indent="2"/>
    </xf>
    <xf numFmtId="0" fontId="0" fillId="0" borderId="3" xfId="0" applyBorder="1" applyAlignment="1">
      <alignment wrapText="1"/>
    </xf>
    <xf numFmtId="0" fontId="1" fillId="0" borderId="0" xfId="0" applyFont="1" applyAlignment="1">
      <alignment horizontal="left" vertical="top"/>
    </xf>
    <xf numFmtId="0" fontId="0" fillId="0" borderId="10" xfId="0" applyBorder="1" applyAlignment="1">
      <alignment horizontal="left" vertical="top"/>
    </xf>
    <xf numFmtId="0" fontId="1" fillId="0" borderId="6" xfId="0" applyFont="1" applyBorder="1" applyAlignment="1">
      <alignment horizontal="left" vertical="center"/>
    </xf>
    <xf numFmtId="0" fontId="0" fillId="0" borderId="19" xfId="0" applyBorder="1" applyAlignment="1">
      <alignment horizontal="left" vertical="top"/>
    </xf>
    <xf numFmtId="0" fontId="6" fillId="5" borderId="8" xfId="1" applyFont="1" applyFill="1" applyBorder="1" applyAlignment="1">
      <alignment horizontal="left" vertical="top"/>
    </xf>
    <xf numFmtId="0" fontId="6" fillId="5" borderId="8" xfId="1" applyFont="1" applyFill="1" applyBorder="1" applyAlignment="1">
      <alignment horizontal="left" vertical="top" wrapText="1"/>
    </xf>
    <xf numFmtId="0" fontId="0" fillId="0" borderId="12" xfId="0" applyBorder="1" applyAlignment="1">
      <alignment horizontal="left" vertical="top"/>
    </xf>
    <xf numFmtId="0" fontId="5" fillId="2" borderId="3" xfId="0" quotePrefix="1" applyFont="1" applyFill="1" applyBorder="1" applyAlignment="1">
      <alignment horizontal="left" vertical="top" wrapText="1"/>
    </xf>
    <xf numFmtId="0" fontId="11" fillId="0" borderId="2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1" fillId="3" borderId="31" xfId="0" applyFont="1" applyFill="1" applyBorder="1" applyAlignment="1">
      <alignment horizontal="left"/>
    </xf>
    <xf numFmtId="0" fontId="1" fillId="3" borderId="31" xfId="0" applyFont="1" applyFill="1" applyBorder="1" applyAlignment="1">
      <alignment horizontal="left" vertical="top" wrapText="1"/>
    </xf>
    <xf numFmtId="0" fontId="1" fillId="3" borderId="31" xfId="0" applyFont="1" applyFill="1" applyBorder="1" applyAlignment="1">
      <alignment horizontal="center" wrapText="1"/>
    </xf>
    <xf numFmtId="0" fontId="1" fillId="3" borderId="31" xfId="0" applyFont="1" applyFill="1" applyBorder="1" applyAlignment="1">
      <alignment horizontal="center"/>
    </xf>
    <xf numFmtId="0" fontId="5" fillId="0" borderId="9" xfId="0" applyFont="1" applyBorder="1" applyAlignment="1">
      <alignment vertical="top"/>
    </xf>
    <xf numFmtId="0" fontId="5" fillId="0" borderId="11" xfId="0" applyFont="1" applyBorder="1" applyAlignment="1">
      <alignment vertical="top" wrapText="1"/>
    </xf>
    <xf numFmtId="0" fontId="5" fillId="0" borderId="14" xfId="0" applyFont="1" applyBorder="1" applyAlignment="1">
      <alignment vertical="top"/>
    </xf>
    <xf numFmtId="0" fontId="5" fillId="0" borderId="9" xfId="0" applyFont="1" applyBorder="1" applyAlignment="1">
      <alignment vertical="top" wrapText="1"/>
    </xf>
    <xf numFmtId="0" fontId="5" fillId="0" borderId="11" xfId="0" applyFont="1" applyBorder="1"/>
    <xf numFmtId="0" fontId="5" fillId="0" borderId="9" xfId="0" quotePrefix="1" applyFont="1" applyBorder="1" applyAlignment="1">
      <alignment vertical="top" wrapText="1"/>
    </xf>
    <xf numFmtId="0" fontId="5" fillId="0" borderId="9" xfId="0" applyFont="1" applyBorder="1"/>
    <xf numFmtId="0" fontId="5" fillId="0" borderId="9" xfId="0" applyFont="1" applyBorder="1" applyAlignment="1">
      <alignment wrapText="1"/>
    </xf>
    <xf numFmtId="0" fontId="5" fillId="0" borderId="3" xfId="0" quotePrefix="1" applyFont="1" applyBorder="1" applyAlignment="1">
      <alignment vertical="top" wrapText="1"/>
    </xf>
    <xf numFmtId="0" fontId="1" fillId="0" borderId="40" xfId="0" applyFont="1" applyBorder="1" applyAlignment="1">
      <alignment horizontal="left" vertical="center"/>
    </xf>
    <xf numFmtId="0" fontId="6" fillId="5" borderId="20" xfId="1" applyFont="1" applyFill="1" applyBorder="1" applyAlignment="1">
      <alignment horizontal="left" vertical="top"/>
    </xf>
    <xf numFmtId="0" fontId="3" fillId="2" borderId="13" xfId="0" applyFont="1" applyFill="1" applyBorder="1" applyAlignment="1">
      <alignment horizontal="left" vertical="top" wrapText="1"/>
    </xf>
    <xf numFmtId="0" fontId="5" fillId="0" borderId="38" xfId="0" applyFont="1" applyBorder="1"/>
    <xf numFmtId="0" fontId="5" fillId="0" borderId="14" xfId="0" applyFont="1" applyBorder="1" applyAlignment="1">
      <alignment wrapText="1"/>
    </xf>
    <xf numFmtId="0" fontId="5" fillId="0" borderId="38" xfId="0" applyFont="1" applyBorder="1" applyAlignment="1">
      <alignment wrapText="1"/>
    </xf>
    <xf numFmtId="0" fontId="5" fillId="0" borderId="41" xfId="0" quotePrefix="1" applyFont="1" applyBorder="1" applyAlignment="1">
      <alignment vertical="top" wrapText="1"/>
    </xf>
    <xf numFmtId="0" fontId="5" fillId="0" borderId="31" xfId="0" applyFont="1" applyBorder="1" applyAlignment="1">
      <alignment vertical="top" wrapText="1"/>
    </xf>
    <xf numFmtId="0" fontId="5" fillId="0" borderId="3" xfId="0" applyFont="1" applyBorder="1"/>
    <xf numFmtId="0" fontId="5" fillId="0" borderId="3" xfId="0" applyFont="1" applyBorder="1" applyAlignment="1">
      <alignment vertical="top"/>
    </xf>
    <xf numFmtId="0" fontId="9" fillId="2" borderId="3" xfId="0" applyFont="1" applyFill="1" applyBorder="1" applyAlignment="1">
      <alignment horizontal="left" vertical="top" wrapText="1"/>
    </xf>
    <xf numFmtId="0" fontId="0" fillId="0" borderId="13" xfId="0" applyBorder="1" applyAlignment="1">
      <alignment vertical="top" wrapText="1"/>
    </xf>
    <xf numFmtId="0" fontId="0" fillId="0" borderId="13" xfId="0" applyBorder="1" applyAlignment="1">
      <alignment wrapText="1"/>
    </xf>
    <xf numFmtId="0" fontId="1" fillId="3" borderId="3" xfId="0" applyFont="1" applyFill="1" applyBorder="1" applyAlignment="1">
      <alignment horizontal="left"/>
    </xf>
    <xf numFmtId="0" fontId="0" fillId="0" borderId="3" xfId="0" applyBorder="1"/>
    <xf numFmtId="0" fontId="19" fillId="6" borderId="21" xfId="0" applyFont="1" applyFill="1" applyBorder="1" applyAlignment="1">
      <alignment vertical="top" wrapText="1"/>
    </xf>
    <xf numFmtId="0" fontId="20" fillId="0" borderId="21" xfId="0" applyFont="1" applyBorder="1" applyAlignment="1">
      <alignment vertical="top" wrapText="1"/>
    </xf>
    <xf numFmtId="0" fontId="16" fillId="0" borderId="23" xfId="0" applyFont="1" applyBorder="1" applyAlignment="1">
      <alignment vertical="top" wrapText="1"/>
    </xf>
    <xf numFmtId="0" fontId="5" fillId="0" borderId="39" xfId="0" applyFont="1" applyBorder="1" applyAlignment="1">
      <alignment vertical="top" wrapText="1"/>
    </xf>
    <xf numFmtId="0" fontId="5" fillId="0" borderId="11" xfId="0" applyFont="1" applyBorder="1" applyAlignment="1">
      <alignment vertical="top"/>
    </xf>
    <xf numFmtId="0" fontId="5" fillId="0" borderId="13" xfId="0" quotePrefix="1" applyFont="1" applyBorder="1" applyAlignment="1">
      <alignment vertical="top" wrapText="1"/>
    </xf>
    <xf numFmtId="0" fontId="5" fillId="0" borderId="3" xfId="0" applyFont="1" applyBorder="1" applyAlignment="1">
      <alignment vertical="top" wrapText="1"/>
    </xf>
    <xf numFmtId="0" fontId="5" fillId="0" borderId="11" xfId="0" applyFont="1" applyBorder="1" applyAlignment="1">
      <alignment wrapText="1"/>
    </xf>
    <xf numFmtId="0" fontId="0" fillId="0" borderId="0" xfId="0" applyAlignment="1">
      <alignment horizontal="left" vertical="top"/>
    </xf>
    <xf numFmtId="0" fontId="5" fillId="2" borderId="13" xfId="0" applyFont="1" applyFill="1" applyBorder="1" applyAlignment="1">
      <alignment horizontal="left" vertical="top" wrapText="1"/>
    </xf>
    <xf numFmtId="0" fontId="5" fillId="2" borderId="3" xfId="0" applyFont="1" applyFill="1" applyBorder="1" applyAlignment="1">
      <alignment vertical="top" wrapText="1"/>
    </xf>
    <xf numFmtId="0" fontId="5" fillId="2" borderId="13" xfId="0" applyFont="1" applyFill="1" applyBorder="1" applyAlignment="1">
      <alignment vertical="top" wrapText="1"/>
    </xf>
    <xf numFmtId="0" fontId="13" fillId="0" borderId="3" xfId="0" applyFont="1" applyBorder="1" applyAlignment="1">
      <alignment horizontal="center" vertical="center" wrapText="1"/>
    </xf>
    <xf numFmtId="0" fontId="1" fillId="0" borderId="0" xfId="0" applyFont="1" applyAlignment="1">
      <alignment vertical="top"/>
    </xf>
    <xf numFmtId="0" fontId="19" fillId="6" borderId="23" xfId="0" applyFont="1" applyFill="1" applyBorder="1" applyAlignment="1">
      <alignment vertical="center" wrapText="1"/>
    </xf>
    <xf numFmtId="0" fontId="19" fillId="6" borderId="23" xfId="0" applyFont="1" applyFill="1" applyBorder="1" applyAlignment="1">
      <alignment horizontal="center" vertical="center" wrapText="1"/>
    </xf>
    <xf numFmtId="0" fontId="19" fillId="6" borderId="47" xfId="0" applyFont="1" applyFill="1" applyBorder="1" applyAlignment="1">
      <alignment horizontal="center" vertical="center" wrapText="1"/>
    </xf>
    <xf numFmtId="0" fontId="10" fillId="5" borderId="46" xfId="0" applyFont="1" applyFill="1" applyBorder="1" applyAlignment="1">
      <alignment vertical="top" wrapText="1"/>
    </xf>
    <xf numFmtId="0" fontId="0" fillId="2" borderId="3" xfId="0" applyFill="1" applyBorder="1" applyAlignment="1">
      <alignment horizontal="left" vertical="top" wrapText="1"/>
    </xf>
    <xf numFmtId="0" fontId="13" fillId="0" borderId="3" xfId="0" applyFont="1" applyBorder="1" applyAlignment="1">
      <alignment vertical="center" wrapText="1"/>
    </xf>
    <xf numFmtId="0" fontId="1" fillId="7" borderId="7" xfId="0" applyFont="1" applyFill="1" applyBorder="1" applyAlignment="1">
      <alignment horizontal="left" vertical="center" wrapText="1"/>
    </xf>
    <xf numFmtId="0" fontId="0" fillId="7" borderId="9" xfId="0" applyFill="1" applyBorder="1"/>
    <xf numFmtId="0" fontId="9" fillId="2" borderId="31" xfId="0" applyFont="1" applyFill="1" applyBorder="1" applyAlignment="1">
      <alignment vertical="top"/>
    </xf>
    <xf numFmtId="0" fontId="9" fillId="2" borderId="27" xfId="0" applyFont="1" applyFill="1" applyBorder="1" applyAlignment="1">
      <alignment vertical="top"/>
    </xf>
    <xf numFmtId="0" fontId="1" fillId="7" borderId="27" xfId="0" applyFont="1" applyFill="1" applyBorder="1" applyAlignment="1">
      <alignment horizontal="left" vertical="center" wrapText="1"/>
    </xf>
    <xf numFmtId="0" fontId="0" fillId="7" borderId="27" xfId="0" applyFill="1" applyBorder="1"/>
    <xf numFmtId="0" fontId="0" fillId="7" borderId="41" xfId="0" applyFill="1" applyBorder="1"/>
    <xf numFmtId="0" fontId="5" fillId="7" borderId="7" xfId="0" applyFont="1" applyFill="1" applyBorder="1" applyAlignment="1">
      <alignment wrapText="1"/>
    </xf>
    <xf numFmtId="0" fontId="5" fillId="0" borderId="38" xfId="0" applyFont="1" applyBorder="1" applyAlignment="1">
      <alignment vertical="top"/>
    </xf>
    <xf numFmtId="0" fontId="5" fillId="0" borderId="41" xfId="0" applyFont="1" applyBorder="1" applyAlignment="1">
      <alignment vertical="top" wrapText="1"/>
    </xf>
    <xf numFmtId="0" fontId="0" fillId="2" borderId="31" xfId="0" applyFill="1" applyBorder="1" applyAlignment="1">
      <alignment horizontal="left" vertical="top" wrapText="1"/>
    </xf>
    <xf numFmtId="0" fontId="5" fillId="0" borderId="42" xfId="0" applyFont="1" applyBorder="1" applyAlignment="1">
      <alignment vertical="top"/>
    </xf>
    <xf numFmtId="0" fontId="0" fillId="0" borderId="13" xfId="0" applyBorder="1" applyAlignment="1">
      <alignment horizontal="left" vertical="top" wrapText="1"/>
    </xf>
    <xf numFmtId="0" fontId="5" fillId="0" borderId="43" xfId="0" applyFont="1" applyBorder="1" applyAlignment="1">
      <alignment wrapText="1"/>
    </xf>
    <xf numFmtId="0" fontId="0" fillId="0" borderId="0" xfId="0" applyAlignment="1">
      <alignment horizontal="left" vertical="top" wrapText="1"/>
    </xf>
    <xf numFmtId="0" fontId="1" fillId="0" borderId="19" xfId="0" applyFont="1" applyBorder="1" applyAlignment="1">
      <alignment horizontal="left" vertical="center"/>
    </xf>
    <xf numFmtId="0" fontId="1" fillId="7" borderId="8" xfId="0" applyFont="1" applyFill="1" applyBorder="1" applyAlignment="1">
      <alignment horizontal="left" vertical="center" wrapText="1"/>
    </xf>
    <xf numFmtId="0" fontId="0" fillId="7" borderId="8" xfId="0" applyFill="1" applyBorder="1"/>
    <xf numFmtId="0" fontId="0" fillId="7" borderId="20" xfId="0" applyFill="1" applyBorder="1"/>
    <xf numFmtId="0" fontId="0" fillId="7" borderId="3" xfId="0" applyFill="1" applyBorder="1"/>
    <xf numFmtId="0" fontId="5" fillId="0" borderId="31" xfId="0" applyFont="1" applyBorder="1" applyAlignment="1">
      <alignment vertical="top"/>
    </xf>
    <xf numFmtId="0" fontId="21" fillId="0" borderId="0" xfId="0" applyFont="1"/>
    <xf numFmtId="0" fontId="5" fillId="2" borderId="4" xfId="0" quotePrefix="1" applyFont="1" applyFill="1" applyBorder="1" applyAlignment="1">
      <alignment horizontal="left" vertical="top" wrapText="1"/>
    </xf>
    <xf numFmtId="0" fontId="5" fillId="2" borderId="31" xfId="0" quotePrefix="1" applyFont="1" applyFill="1" applyBorder="1" applyAlignment="1">
      <alignment vertical="top" wrapText="1"/>
    </xf>
    <xf numFmtId="0" fontId="5" fillId="2" borderId="27" xfId="0" quotePrefix="1" applyFont="1" applyFill="1" applyBorder="1" applyAlignment="1">
      <alignment vertical="top" wrapText="1"/>
    </xf>
    <xf numFmtId="0" fontId="5" fillId="2" borderId="3" xfId="0" quotePrefix="1" applyFont="1" applyFill="1" applyBorder="1" applyAlignment="1">
      <alignment vertical="top" wrapText="1"/>
    </xf>
    <xf numFmtId="0" fontId="13" fillId="0" borderId="3" xfId="0" applyFont="1" applyBorder="1" applyAlignment="1">
      <alignment horizontal="left" vertical="center" wrapText="1"/>
    </xf>
    <xf numFmtId="0" fontId="11" fillId="0" borderId="47" xfId="0" applyFont="1" applyBorder="1" applyAlignment="1">
      <alignment vertical="top" wrapText="1"/>
    </xf>
    <xf numFmtId="0" fontId="14" fillId="0" borderId="3" xfId="0" applyFont="1" applyBorder="1" applyAlignment="1">
      <alignment horizontal="center" vertical="center" wrapText="1"/>
    </xf>
    <xf numFmtId="0" fontId="5" fillId="2" borderId="3" xfId="0" applyFont="1" applyFill="1" applyBorder="1" applyAlignment="1">
      <alignment vertical="top"/>
    </xf>
    <xf numFmtId="0" fontId="5" fillId="0" borderId="10" xfId="0" applyFont="1" applyBorder="1" applyAlignment="1">
      <alignment vertical="top"/>
    </xf>
    <xf numFmtId="0" fontId="5" fillId="0" borderId="31" xfId="0" quotePrefix="1" applyFont="1" applyBorder="1" applyAlignment="1">
      <alignment vertical="top" wrapText="1"/>
    </xf>
    <xf numFmtId="0" fontId="0" fillId="0" borderId="7" xfId="0" applyBorder="1" applyAlignment="1">
      <alignment vertical="top" wrapText="1"/>
    </xf>
    <xf numFmtId="0" fontId="0" fillId="0" borderId="7" xfId="0" applyBorder="1" applyAlignment="1">
      <alignment wrapText="1"/>
    </xf>
    <xf numFmtId="0" fontId="0" fillId="0" borderId="7" xfId="0" applyBorder="1"/>
    <xf numFmtId="0" fontId="0" fillId="0" borderId="9" xfId="0" applyBorder="1"/>
    <xf numFmtId="0" fontId="0" fillId="0" borderId="6" xfId="0" applyBorder="1" applyAlignment="1">
      <alignment horizontal="center" vertical="top"/>
    </xf>
    <xf numFmtId="0" fontId="0" fillId="8" borderId="0" xfId="0" applyFill="1"/>
    <xf numFmtId="0" fontId="1" fillId="8" borderId="6" xfId="0" applyFont="1" applyFill="1" applyBorder="1"/>
    <xf numFmtId="0" fontId="1" fillId="8" borderId="7" xfId="0" applyFont="1" applyFill="1" applyBorder="1"/>
    <xf numFmtId="0" fontId="1" fillId="8" borderId="9" xfId="0" applyFont="1" applyFill="1" applyBorder="1"/>
    <xf numFmtId="0" fontId="0" fillId="8" borderId="10" xfId="0" applyFill="1" applyBorder="1" applyAlignment="1">
      <alignment vertical="top" wrapText="1"/>
    </xf>
    <xf numFmtId="0" fontId="0" fillId="8" borderId="3" xfId="0" applyFill="1" applyBorder="1" applyAlignment="1">
      <alignment vertical="top" wrapText="1"/>
    </xf>
    <xf numFmtId="0" fontId="0" fillId="8" borderId="11" xfId="0" applyFill="1" applyBorder="1" applyAlignment="1">
      <alignment vertical="top" wrapText="1"/>
    </xf>
    <xf numFmtId="0" fontId="0" fillId="8" borderId="12" xfId="0" applyFill="1" applyBorder="1" applyAlignment="1">
      <alignment vertical="top" wrapText="1"/>
    </xf>
    <xf numFmtId="0" fontId="0" fillId="8" borderId="13" xfId="0" applyFill="1" applyBorder="1" applyAlignment="1">
      <alignment vertical="top" wrapText="1"/>
    </xf>
    <xf numFmtId="0" fontId="0" fillId="8" borderId="14" xfId="0" applyFill="1" applyBorder="1" applyAlignment="1">
      <alignment vertical="top" wrapText="1"/>
    </xf>
    <xf numFmtId="0" fontId="24" fillId="2" borderId="0" xfId="0" applyFont="1" applyFill="1" applyAlignment="1">
      <alignment vertical="center" wrapText="1"/>
    </xf>
    <xf numFmtId="0" fontId="1" fillId="0" borderId="7" xfId="0" applyFont="1" applyBorder="1" applyAlignment="1">
      <alignment vertical="top" wrapText="1"/>
    </xf>
    <xf numFmtId="0" fontId="7" fillId="0" borderId="10" xfId="0" applyFont="1" applyBorder="1" applyAlignment="1">
      <alignment horizontal="left" vertical="center" wrapText="1"/>
    </xf>
    <xf numFmtId="0" fontId="7" fillId="0" borderId="42" xfId="0" applyFont="1" applyBorder="1" applyAlignment="1">
      <alignment horizontal="left" vertical="center" wrapText="1"/>
    </xf>
    <xf numFmtId="0" fontId="0" fillId="0" borderId="12" xfId="0" applyBorder="1" applyAlignment="1">
      <alignment horizontal="center" vertical="top"/>
    </xf>
    <xf numFmtId="0" fontId="5" fillId="2" borderId="31" xfId="0" applyFont="1" applyFill="1" applyBorder="1" applyAlignment="1">
      <alignment horizontal="left" vertical="top" wrapText="1"/>
    </xf>
    <xf numFmtId="0" fontId="5" fillId="2" borderId="31" xfId="0" applyFont="1" applyFill="1" applyBorder="1" applyAlignment="1">
      <alignment vertical="top" wrapText="1"/>
    </xf>
    <xf numFmtId="0" fontId="5" fillId="2" borderId="3" xfId="0" applyFont="1" applyFill="1" applyBorder="1" applyAlignment="1">
      <alignment horizontal="left" vertical="top" wrapText="1"/>
    </xf>
    <xf numFmtId="0" fontId="0" fillId="0" borderId="37" xfId="0" applyBorder="1" applyAlignment="1">
      <alignment horizontal="left" vertical="top"/>
    </xf>
    <xf numFmtId="0" fontId="0" fillId="2" borderId="37" xfId="0" applyFill="1" applyBorder="1" applyAlignment="1">
      <alignment horizontal="left" vertical="top"/>
    </xf>
    <xf numFmtId="0" fontId="0" fillId="2" borderId="31" xfId="0" applyFill="1" applyBorder="1" applyAlignment="1">
      <alignment horizontal="left" vertical="top"/>
    </xf>
    <xf numFmtId="0" fontId="5" fillId="2" borderId="31" xfId="0" applyFont="1" applyFill="1" applyBorder="1" applyAlignment="1">
      <alignment horizontal="left" vertical="top"/>
    </xf>
    <xf numFmtId="0" fontId="3" fillId="2" borderId="3" xfId="0" applyFont="1" applyFill="1" applyBorder="1" applyAlignment="1">
      <alignment horizontal="left" vertical="top" wrapText="1"/>
    </xf>
    <xf numFmtId="0" fontId="5" fillId="2" borderId="3" xfId="0" applyFont="1" applyFill="1" applyBorder="1" applyAlignment="1">
      <alignment horizontal="left" vertical="top"/>
    </xf>
    <xf numFmtId="0" fontId="5" fillId="2" borderId="13" xfId="0" applyFont="1" applyFill="1" applyBorder="1" applyAlignment="1">
      <alignment horizontal="left" vertical="top"/>
    </xf>
    <xf numFmtId="0" fontId="0" fillId="2" borderId="10" xfId="0" applyFill="1" applyBorder="1" applyAlignment="1">
      <alignment horizontal="left" vertical="top"/>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0" fillId="7" borderId="33" xfId="0" applyFill="1" applyBorder="1"/>
    <xf numFmtId="0" fontId="0" fillId="7" borderId="7" xfId="0" applyFill="1" applyBorder="1"/>
    <xf numFmtId="0" fontId="3" fillId="0" borderId="3" xfId="0" applyFont="1" applyBorder="1" applyAlignment="1">
      <alignment horizontal="left" vertical="top" wrapText="1"/>
    </xf>
    <xf numFmtId="0" fontId="3" fillId="0" borderId="31" xfId="0" applyFont="1" applyBorder="1" applyAlignment="1">
      <alignment horizontal="left" vertical="top" wrapText="1"/>
    </xf>
    <xf numFmtId="0" fontId="5" fillId="0" borderId="3" xfId="0" applyFont="1" applyBorder="1" applyAlignment="1">
      <alignment horizontal="left" vertical="top"/>
    </xf>
    <xf numFmtId="0" fontId="6" fillId="0" borderId="6" xfId="0" applyFont="1" applyBorder="1" applyAlignment="1">
      <alignment vertical="top"/>
    </xf>
    <xf numFmtId="0" fontId="6" fillId="0" borderId="7" xfId="0" applyFont="1" applyBorder="1" applyAlignment="1">
      <alignment vertical="top" wrapText="1"/>
    </xf>
    <xf numFmtId="0" fontId="5" fillId="0" borderId="7" xfId="0" applyFont="1" applyBorder="1" applyAlignment="1">
      <alignment horizontal="left" vertical="top" wrapText="1"/>
    </xf>
    <xf numFmtId="0" fontId="5" fillId="0" borderId="10" xfId="0" applyFont="1" applyBorder="1" applyAlignment="1">
      <alignment horizontal="center" vertical="center"/>
    </xf>
    <xf numFmtId="0" fontId="5" fillId="0" borderId="3" xfId="0" applyFont="1" applyBorder="1" applyAlignment="1">
      <alignment horizontal="left" vertical="top" wrapText="1"/>
    </xf>
    <xf numFmtId="0" fontId="5" fillId="0" borderId="37" xfId="0" applyFont="1" applyBorder="1" applyAlignment="1">
      <alignment horizontal="center" vertical="center"/>
    </xf>
    <xf numFmtId="0" fontId="5" fillId="0" borderId="4" xfId="0" quotePrefix="1" applyFont="1" applyBorder="1" applyAlignment="1">
      <alignment vertical="top" wrapText="1"/>
    </xf>
    <xf numFmtId="0" fontId="5" fillId="0" borderId="7" xfId="0" applyFont="1" applyBorder="1" applyAlignment="1">
      <alignment vertical="top" wrapText="1"/>
    </xf>
    <xf numFmtId="0" fontId="5" fillId="0" borderId="12" xfId="0" applyFont="1" applyBorder="1" applyAlignment="1">
      <alignment horizontal="center" vertical="center"/>
    </xf>
    <xf numFmtId="0" fontId="5" fillId="0" borderId="13" xfId="0" applyFont="1" applyBorder="1" applyAlignment="1">
      <alignment vertical="top" wrapText="1"/>
    </xf>
    <xf numFmtId="0" fontId="6" fillId="0" borderId="40" xfId="0" applyFont="1" applyBorder="1" applyAlignment="1">
      <alignment vertical="top"/>
    </xf>
    <xf numFmtId="0" fontId="6" fillId="0" borderId="27" xfId="0" applyFont="1" applyBorder="1" applyAlignment="1">
      <alignment vertical="top" wrapText="1"/>
    </xf>
    <xf numFmtId="0" fontId="5" fillId="0" borderId="27" xfId="0" applyFont="1" applyBorder="1" applyAlignment="1">
      <alignment vertical="top" wrapText="1"/>
    </xf>
    <xf numFmtId="0" fontId="6" fillId="0" borderId="40" xfId="0" applyFont="1" applyBorder="1" applyAlignment="1">
      <alignment horizontal="center" vertical="top"/>
    </xf>
    <xf numFmtId="0" fontId="0" fillId="0" borderId="27" xfId="0" applyBorder="1" applyAlignment="1">
      <alignment vertical="top" wrapText="1"/>
    </xf>
    <xf numFmtId="0" fontId="5" fillId="0" borderId="10" xfId="0" applyFont="1" applyBorder="1" applyAlignment="1">
      <alignment horizontal="center" vertical="top"/>
    </xf>
    <xf numFmtId="0" fontId="0" fillId="0" borderId="3" xfId="0" applyBorder="1" applyAlignment="1">
      <alignment vertical="top" wrapText="1"/>
    </xf>
    <xf numFmtId="0" fontId="5" fillId="0" borderId="37" xfId="0" applyFont="1" applyBorder="1" applyAlignment="1">
      <alignment horizontal="center" vertical="top"/>
    </xf>
    <xf numFmtId="0" fontId="0" fillId="0" borderId="31" xfId="0" quotePrefix="1" applyBorder="1" applyAlignment="1">
      <alignment vertical="top" wrapText="1"/>
    </xf>
    <xf numFmtId="0" fontId="6" fillId="0" borderId="6" xfId="0" applyFont="1" applyBorder="1" applyAlignment="1">
      <alignment horizontal="center" vertical="top"/>
    </xf>
    <xf numFmtId="0" fontId="5" fillId="0" borderId="7" xfId="0" quotePrefix="1" applyFont="1" applyBorder="1" applyAlignment="1">
      <alignment vertical="top" wrapText="1"/>
    </xf>
    <xf numFmtId="0" fontId="5" fillId="0" borderId="12" xfId="0" applyFont="1" applyBorder="1" applyAlignment="1">
      <alignment horizontal="center" vertical="top"/>
    </xf>
    <xf numFmtId="0" fontId="0" fillId="2" borderId="31" xfId="0" applyFill="1" applyBorder="1" applyAlignment="1">
      <alignment vertical="top" wrapText="1"/>
    </xf>
    <xf numFmtId="0" fontId="0" fillId="2" borderId="4" xfId="0" applyFill="1" applyBorder="1" applyAlignment="1">
      <alignment vertical="top" wrapText="1"/>
    </xf>
    <xf numFmtId="0" fontId="0" fillId="2" borderId="27" xfId="0" applyFill="1" applyBorder="1" applyAlignment="1">
      <alignment vertical="top" wrapText="1"/>
    </xf>
    <xf numFmtId="0" fontId="0" fillId="0" borderId="3" xfId="0" applyBorder="1" applyAlignment="1">
      <alignment horizontal="left" vertical="top"/>
    </xf>
    <xf numFmtId="0" fontId="0" fillId="0" borderId="3" xfId="0" applyBorder="1" applyAlignment="1">
      <alignment horizontal="left" vertical="top" wrapText="1"/>
    </xf>
    <xf numFmtId="0" fontId="5" fillId="0" borderId="12" xfId="0" applyFont="1" applyBorder="1" applyAlignment="1">
      <alignment horizontal="left" vertical="top"/>
    </xf>
    <xf numFmtId="0" fontId="3" fillId="0" borderId="13" xfId="0" applyFont="1" applyBorder="1" applyAlignment="1">
      <alignment horizontal="left" vertical="top" wrapText="1"/>
    </xf>
    <xf numFmtId="0" fontId="5" fillId="0" borderId="4" xfId="0" applyFont="1" applyBorder="1" applyAlignment="1">
      <alignment vertical="top" wrapText="1"/>
    </xf>
    <xf numFmtId="0" fontId="5" fillId="0" borderId="12" xfId="0" applyFont="1" applyBorder="1" applyAlignment="1">
      <alignment vertical="top"/>
    </xf>
    <xf numFmtId="0" fontId="6" fillId="0" borderId="3" xfId="0" applyFont="1" applyBorder="1" applyAlignment="1">
      <alignment horizontal="center" vertical="top"/>
    </xf>
    <xf numFmtId="0" fontId="6" fillId="0" borderId="3" xfId="0" applyFont="1" applyBorder="1" applyAlignment="1">
      <alignment vertical="top" wrapText="1"/>
    </xf>
    <xf numFmtId="0" fontId="5" fillId="0" borderId="3" xfId="0" applyFont="1" applyBorder="1" applyAlignment="1">
      <alignment horizontal="center" vertical="top"/>
    </xf>
    <xf numFmtId="0" fontId="5" fillId="0" borderId="31" xfId="0" applyFont="1" applyBorder="1" applyAlignment="1">
      <alignment horizontal="center" vertical="top"/>
    </xf>
    <xf numFmtId="0" fontId="10" fillId="5" borderId="60" xfId="0" applyFont="1" applyFill="1" applyBorder="1" applyAlignment="1">
      <alignment vertical="top" wrapText="1"/>
    </xf>
    <xf numFmtId="0" fontId="19" fillId="2" borderId="49" xfId="0" applyFont="1" applyFill="1" applyBorder="1" applyAlignment="1">
      <alignment horizontal="center" vertical="top" wrapText="1"/>
    </xf>
    <xf numFmtId="0" fontId="19" fillId="2" borderId="59" xfId="0" applyFont="1" applyFill="1" applyBorder="1" applyAlignment="1">
      <alignment horizontal="left" vertical="top" wrapText="1"/>
    </xf>
    <xf numFmtId="0" fontId="19" fillId="0" borderId="16" xfId="0" applyFont="1" applyBorder="1" applyAlignment="1">
      <alignment horizontal="left" vertical="top" wrapText="1"/>
    </xf>
    <xf numFmtId="0" fontId="19" fillId="0" borderId="63" xfId="0" applyFont="1" applyBorder="1" applyAlignment="1">
      <alignment horizontal="left" vertical="top" wrapText="1"/>
    </xf>
    <xf numFmtId="0" fontId="19" fillId="0" borderId="64" xfId="0" applyFont="1" applyBorder="1" applyAlignment="1">
      <alignment horizontal="left" vertical="top" wrapText="1"/>
    </xf>
    <xf numFmtId="0" fontId="19" fillId="2" borderId="61" xfId="0" applyFont="1" applyFill="1" applyBorder="1" applyAlignment="1">
      <alignment horizontal="left" vertical="top" wrapText="1"/>
    </xf>
    <xf numFmtId="0" fontId="19" fillId="2" borderId="60" xfId="0" applyFont="1" applyFill="1" applyBorder="1" applyAlignment="1">
      <alignment horizontal="left" vertical="top" wrapText="1"/>
    </xf>
    <xf numFmtId="0" fontId="13" fillId="0" borderId="3" xfId="0" applyFont="1" applyBorder="1" applyAlignment="1">
      <alignment wrapText="1"/>
    </xf>
    <xf numFmtId="0" fontId="19" fillId="2" borderId="25" xfId="0" applyFont="1" applyFill="1" applyBorder="1" applyAlignment="1">
      <alignment horizontal="left" vertical="top" wrapText="1"/>
    </xf>
    <xf numFmtId="0" fontId="19" fillId="0" borderId="49" xfId="0" applyFont="1" applyBorder="1" applyAlignment="1">
      <alignment horizontal="left" vertical="top" wrapText="1"/>
    </xf>
    <xf numFmtId="0" fontId="19" fillId="0" borderId="60" xfId="0" applyFont="1" applyBorder="1" applyAlignment="1">
      <alignment horizontal="left" vertical="top" wrapText="1"/>
    </xf>
    <xf numFmtId="0" fontId="30" fillId="2" borderId="46" xfId="0" applyFont="1" applyFill="1" applyBorder="1" applyAlignment="1">
      <alignment horizontal="centerContinuous" vertical="top" wrapText="1"/>
    </xf>
    <xf numFmtId="0" fontId="30" fillId="2" borderId="47" xfId="0" applyFont="1" applyFill="1" applyBorder="1" applyAlignment="1">
      <alignment horizontal="centerContinuous" vertical="top" wrapText="1"/>
    </xf>
    <xf numFmtId="0" fontId="30" fillId="2" borderId="23" xfId="0" applyFont="1" applyFill="1" applyBorder="1" applyAlignment="1">
      <alignment horizontal="centerContinuous" vertical="top" wrapText="1"/>
    </xf>
    <xf numFmtId="0" fontId="0" fillId="2" borderId="49" xfId="0" applyFill="1" applyBorder="1" applyAlignment="1">
      <alignment horizontal="left" vertical="top"/>
    </xf>
    <xf numFmtId="0" fontId="0" fillId="2" borderId="0" xfId="0" applyFill="1" applyAlignment="1">
      <alignment horizontal="left" vertical="top"/>
    </xf>
    <xf numFmtId="0" fontId="0" fillId="2" borderId="67" xfId="0" applyFill="1" applyBorder="1" applyAlignment="1">
      <alignment horizontal="left" vertical="top"/>
    </xf>
    <xf numFmtId="0" fontId="1" fillId="2" borderId="0" xfId="0" applyFont="1" applyFill="1" applyAlignment="1">
      <alignment horizontal="left" vertical="top"/>
    </xf>
    <xf numFmtId="0" fontId="0" fillId="2" borderId="0" xfId="0" quotePrefix="1" applyFill="1" applyAlignment="1">
      <alignment horizontal="left" vertical="top"/>
    </xf>
    <xf numFmtId="0" fontId="0" fillId="2" borderId="49" xfId="0" applyFill="1" applyBorder="1" applyAlignment="1">
      <alignment horizontal="center" vertical="center" wrapText="1"/>
    </xf>
    <xf numFmtId="0" fontId="0" fillId="2" borderId="0" xfId="0" applyFill="1" applyAlignment="1">
      <alignment horizontal="center" vertical="center" wrapText="1"/>
    </xf>
    <xf numFmtId="0" fontId="0" fillId="2" borderId="67" xfId="0" applyFill="1" applyBorder="1" applyAlignment="1">
      <alignment horizontal="center" vertical="center" wrapText="1"/>
    </xf>
    <xf numFmtId="0" fontId="1" fillId="2" borderId="0" xfId="0" applyFont="1" applyFill="1" applyAlignment="1">
      <alignment horizontal="center" vertical="center" wrapText="1"/>
    </xf>
    <xf numFmtId="0" fontId="1" fillId="2" borderId="67" xfId="0" applyFont="1" applyFill="1" applyBorder="1" applyAlignment="1">
      <alignment horizontal="center" vertical="center" wrapText="1"/>
    </xf>
    <xf numFmtId="9" fontId="1" fillId="2" borderId="49" xfId="0" applyNumberFormat="1" applyFont="1" applyFill="1" applyBorder="1" applyAlignment="1">
      <alignment horizontal="center" vertical="center" wrapText="1"/>
    </xf>
    <xf numFmtId="170" fontId="0" fillId="2" borderId="0" xfId="0" applyNumberFormat="1" applyFill="1" applyAlignment="1">
      <alignment horizontal="center" vertical="center" wrapText="1"/>
    </xf>
    <xf numFmtId="2" fontId="0" fillId="2" borderId="0" xfId="0" applyNumberFormat="1" applyFill="1" applyAlignment="1">
      <alignment horizontal="center" vertical="center" wrapText="1"/>
    </xf>
    <xf numFmtId="167" fontId="0" fillId="2" borderId="0" xfId="0" applyNumberFormat="1" applyFill="1" applyAlignment="1">
      <alignment horizontal="center" vertical="center" wrapText="1"/>
    </xf>
    <xf numFmtId="169" fontId="0" fillId="2" borderId="0" xfId="0" applyNumberFormat="1" applyFill="1" applyAlignment="1">
      <alignment horizontal="center" vertical="center" wrapText="1"/>
    </xf>
    <xf numFmtId="1" fontId="0" fillId="2" borderId="0" xfId="0" applyNumberFormat="1" applyFill="1" applyAlignment="1">
      <alignment horizontal="center" vertical="center" wrapText="1"/>
    </xf>
    <xf numFmtId="169" fontId="0" fillId="2" borderId="67" xfId="0" applyNumberFormat="1" applyFill="1" applyBorder="1" applyAlignment="1">
      <alignment horizontal="center" vertical="center" wrapText="1"/>
    </xf>
    <xf numFmtId="9" fontId="1" fillId="2" borderId="60" xfId="0" applyNumberFormat="1" applyFont="1" applyFill="1" applyBorder="1" applyAlignment="1">
      <alignment horizontal="center" vertical="center" wrapText="1"/>
    </xf>
    <xf numFmtId="170" fontId="0" fillId="2" borderId="62" xfId="0" applyNumberFormat="1" applyFill="1" applyBorder="1" applyAlignment="1">
      <alignment horizontal="center" vertical="center" wrapText="1"/>
    </xf>
    <xf numFmtId="0" fontId="0" fillId="2" borderId="62" xfId="0" applyFill="1" applyBorder="1" applyAlignment="1">
      <alignment horizontal="center" vertical="center" wrapText="1"/>
    </xf>
    <xf numFmtId="2" fontId="0" fillId="2" borderId="62" xfId="0" applyNumberFormat="1" applyFill="1" applyBorder="1" applyAlignment="1">
      <alignment horizontal="center" vertical="center" wrapText="1"/>
    </xf>
    <xf numFmtId="167" fontId="0" fillId="2" borderId="62" xfId="0" applyNumberFormat="1" applyFill="1" applyBorder="1" applyAlignment="1">
      <alignment horizontal="center" vertical="center" wrapText="1"/>
    </xf>
    <xf numFmtId="169" fontId="0" fillId="2" borderId="62" xfId="0" applyNumberFormat="1" applyFill="1" applyBorder="1" applyAlignment="1">
      <alignment horizontal="center" vertical="center" wrapText="1"/>
    </xf>
    <xf numFmtId="1" fontId="0" fillId="2" borderId="62" xfId="0" applyNumberFormat="1" applyFill="1" applyBorder="1" applyAlignment="1">
      <alignment horizontal="center" vertical="center" wrapText="1"/>
    </xf>
    <xf numFmtId="169" fontId="0" fillId="2" borderId="68" xfId="0" applyNumberFormat="1" applyFill="1" applyBorder="1" applyAlignment="1">
      <alignment horizontal="center" vertical="center" wrapText="1"/>
    </xf>
    <xf numFmtId="0" fontId="0" fillId="2" borderId="0" xfId="0" applyFill="1" applyAlignment="1">
      <alignment horizontal="left" vertical="top" wrapText="1"/>
    </xf>
    <xf numFmtId="0" fontId="0" fillId="2" borderId="0" xfId="0" applyFill="1" applyAlignment="1">
      <alignment wrapText="1"/>
    </xf>
    <xf numFmtId="0" fontId="1" fillId="2" borderId="22" xfId="0" applyFont="1" applyFill="1" applyBorder="1" applyAlignment="1">
      <alignment horizontal="centerContinuous" vertical="center"/>
    </xf>
    <xf numFmtId="0" fontId="1" fillId="2" borderId="18" xfId="0" applyFont="1" applyFill="1" applyBorder="1" applyAlignment="1">
      <alignment horizontal="centerContinuous" vertical="center"/>
    </xf>
    <xf numFmtId="0" fontId="1" fillId="2" borderId="66" xfId="0" applyFont="1" applyFill="1" applyBorder="1" applyAlignment="1">
      <alignment horizontal="centerContinuous" vertical="center"/>
    </xf>
    <xf numFmtId="0" fontId="0" fillId="2" borderId="49" xfId="0" applyFill="1" applyBorder="1"/>
    <xf numFmtId="0" fontId="0" fillId="2" borderId="3" xfId="0" applyFill="1" applyBorder="1" applyAlignment="1">
      <alignment horizontal="center" vertical="center"/>
    </xf>
    <xf numFmtId="0" fontId="0" fillId="2" borderId="67" xfId="0" applyFill="1" applyBorder="1"/>
    <xf numFmtId="169" fontId="0" fillId="2" borderId="3" xfId="0" applyNumberFormat="1" applyFill="1" applyBorder="1" applyAlignment="1">
      <alignment horizontal="center" vertical="center"/>
    </xf>
    <xf numFmtId="0" fontId="0" fillId="2" borderId="60" xfId="0" applyFill="1" applyBorder="1"/>
    <xf numFmtId="0" fontId="0" fillId="2" borderId="62" xfId="0" applyFill="1" applyBorder="1"/>
    <xf numFmtId="0" fontId="0" fillId="2" borderId="68" xfId="0" applyFill="1" applyBorder="1"/>
    <xf numFmtId="0" fontId="0" fillId="9" borderId="11" xfId="0" applyFill="1" applyBorder="1"/>
    <xf numFmtId="0" fontId="0" fillId="9" borderId="11" xfId="0" applyFill="1" applyBorder="1" applyAlignment="1">
      <alignment horizontal="left"/>
    </xf>
    <xf numFmtId="14" fontId="0" fillId="9" borderId="11" xfId="0" applyNumberFormat="1" applyFill="1" applyBorder="1" applyAlignment="1">
      <alignment horizontal="left"/>
    </xf>
    <xf numFmtId="14" fontId="0" fillId="9" borderId="43" xfId="0" applyNumberFormat="1" applyFill="1" applyBorder="1" applyAlignment="1">
      <alignment horizontal="left"/>
    </xf>
    <xf numFmtId="0" fontId="0" fillId="9" borderId="43" xfId="0" applyFill="1" applyBorder="1"/>
    <xf numFmtId="0" fontId="0" fillId="9" borderId="3" xfId="0" quotePrefix="1" applyFill="1" applyBorder="1" applyAlignment="1">
      <alignment horizontal="left" vertical="top" wrapText="1"/>
    </xf>
    <xf numFmtId="0" fontId="0" fillId="9" borderId="11" xfId="0" applyFill="1" applyBorder="1" applyAlignment="1">
      <alignment horizontal="left" vertical="top"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9" xfId="0" applyFont="1" applyFill="1" applyBorder="1" applyAlignment="1">
      <alignment horizontal="center" vertical="center" wrapText="1"/>
    </xf>
    <xf numFmtId="2" fontId="5" fillId="9" borderId="3" xfId="0" applyNumberFormat="1" applyFont="1" applyFill="1" applyBorder="1" applyAlignment="1">
      <alignment horizontal="center" vertical="top" wrapText="1"/>
    </xf>
    <xf numFmtId="169" fontId="5" fillId="9" borderId="3" xfId="0" applyNumberFormat="1" applyFont="1" applyFill="1" applyBorder="1" applyAlignment="1">
      <alignment horizontal="center" vertical="center" wrapText="1"/>
    </xf>
    <xf numFmtId="0" fontId="0" fillId="9" borderId="11" xfId="0" quotePrefix="1" applyFill="1" applyBorder="1" applyAlignment="1">
      <alignment horizontal="left" vertical="top" wrapText="1"/>
    </xf>
    <xf numFmtId="0" fontId="0" fillId="9" borderId="13" xfId="0" quotePrefix="1" applyFill="1" applyBorder="1" applyAlignment="1">
      <alignment horizontal="left" vertical="top" wrapText="1"/>
    </xf>
    <xf numFmtId="0" fontId="5" fillId="9" borderId="14" xfId="0" applyFont="1" applyFill="1" applyBorder="1" applyAlignment="1">
      <alignment horizontal="left" vertical="top" wrapText="1"/>
    </xf>
    <xf numFmtId="0" fontId="0" fillId="9" borderId="31" xfId="0" quotePrefix="1" applyFill="1" applyBorder="1" applyAlignment="1">
      <alignment horizontal="left" vertical="top" wrapText="1"/>
    </xf>
    <xf numFmtId="0" fontId="0" fillId="9" borderId="38" xfId="0" applyFill="1" applyBorder="1" applyAlignment="1">
      <alignment horizontal="left" vertical="top" wrapText="1"/>
    </xf>
    <xf numFmtId="0" fontId="5" fillId="9" borderId="11" xfId="0" applyFont="1" applyFill="1" applyBorder="1" applyAlignment="1">
      <alignment horizontal="left" vertical="top" wrapText="1"/>
    </xf>
    <xf numFmtId="0" fontId="5" fillId="9" borderId="38" xfId="0" applyFont="1" applyFill="1" applyBorder="1" applyAlignment="1">
      <alignment horizontal="left" vertical="top" wrapText="1"/>
    </xf>
    <xf numFmtId="0" fontId="5" fillId="9" borderId="3" xfId="0" applyFont="1" applyFill="1" applyBorder="1" applyAlignment="1">
      <alignment horizontal="center" vertical="center" wrapText="1"/>
    </xf>
    <xf numFmtId="0" fontId="0" fillId="9" borderId="31" xfId="0" applyFill="1" applyBorder="1" applyAlignment="1">
      <alignment vertical="top" wrapText="1"/>
    </xf>
    <xf numFmtId="0" fontId="0" fillId="9" borderId="3" xfId="0" applyFill="1" applyBorder="1" applyAlignment="1">
      <alignment vertical="top" wrapText="1"/>
    </xf>
    <xf numFmtId="0" fontId="0" fillId="9" borderId="11" xfId="0" applyFill="1" applyBorder="1" applyAlignment="1">
      <alignment vertical="top" wrapText="1"/>
    </xf>
    <xf numFmtId="0" fontId="0" fillId="9" borderId="38" xfId="0" applyFill="1" applyBorder="1" applyAlignment="1">
      <alignment vertical="top" wrapText="1"/>
    </xf>
    <xf numFmtId="0" fontId="0" fillId="9" borderId="3" xfId="0" quotePrefix="1" applyFill="1" applyBorder="1" applyAlignment="1">
      <alignment vertical="top" wrapText="1"/>
    </xf>
    <xf numFmtId="0" fontId="3" fillId="9" borderId="3" xfId="0" applyFont="1" applyFill="1" applyBorder="1" applyAlignment="1">
      <alignment horizontal="left" vertical="top" wrapText="1"/>
    </xf>
    <xf numFmtId="0" fontId="3" fillId="9" borderId="13" xfId="0" applyFont="1" applyFill="1" applyBorder="1" applyAlignment="1">
      <alignment horizontal="left" vertical="top" wrapText="1"/>
    </xf>
    <xf numFmtId="0" fontId="0" fillId="9" borderId="14" xfId="0" applyFill="1" applyBorder="1" applyAlignment="1">
      <alignment horizontal="left" vertical="top" wrapText="1"/>
    </xf>
    <xf numFmtId="0" fontId="8" fillId="9" borderId="13" xfId="0" applyFont="1" applyFill="1" applyBorder="1" applyAlignment="1">
      <alignment horizontal="left" vertical="top" wrapText="1"/>
    </xf>
    <xf numFmtId="0" fontId="5" fillId="9" borderId="28" xfId="0" applyFont="1" applyFill="1" applyBorder="1" applyAlignment="1">
      <alignment horizontal="center" vertical="top" wrapText="1"/>
    </xf>
    <xf numFmtId="0" fontId="5" fillId="9" borderId="3" xfId="0" applyFont="1" applyFill="1" applyBorder="1" applyAlignment="1">
      <alignment horizontal="center" vertical="top" wrapText="1"/>
    </xf>
    <xf numFmtId="0" fontId="0" fillId="9" borderId="7" xfId="0" quotePrefix="1" applyFill="1" applyBorder="1" applyAlignment="1">
      <alignment horizontal="left" vertical="top" wrapText="1"/>
    </xf>
    <xf numFmtId="0" fontId="0" fillId="9" borderId="27" xfId="0" quotePrefix="1" applyFill="1" applyBorder="1" applyAlignment="1">
      <alignment horizontal="left" vertical="top" wrapText="1"/>
    </xf>
    <xf numFmtId="167" fontId="5" fillId="9" borderId="28" xfId="0" applyNumberFormat="1" applyFont="1" applyFill="1" applyBorder="1" applyAlignment="1">
      <alignment horizontal="center" vertical="top" wrapText="1"/>
    </xf>
    <xf numFmtId="0" fontId="0" fillId="9" borderId="69" xfId="0" applyFill="1" applyBorder="1" applyAlignment="1">
      <alignment vertical="top" wrapText="1"/>
    </xf>
    <xf numFmtId="0" fontId="0" fillId="9" borderId="33" xfId="0" quotePrefix="1" applyFill="1" applyBorder="1" applyAlignment="1">
      <alignment vertical="top" wrapText="1"/>
    </xf>
    <xf numFmtId="0" fontId="0" fillId="9" borderId="33" xfId="0" quotePrefix="1" applyFill="1" applyBorder="1" applyAlignment="1">
      <alignment horizontal="left" vertical="top" wrapText="1"/>
    </xf>
    <xf numFmtId="0" fontId="3" fillId="9" borderId="3" xfId="0" quotePrefix="1" applyFont="1" applyFill="1" applyBorder="1" applyAlignment="1">
      <alignment horizontal="left" vertical="top" wrapText="1"/>
    </xf>
    <xf numFmtId="0" fontId="0" fillId="9" borderId="27" xfId="0" applyFill="1" applyBorder="1" applyAlignment="1">
      <alignment vertical="top" wrapText="1"/>
    </xf>
    <xf numFmtId="0" fontId="0" fillId="9" borderId="27" xfId="0" applyFill="1" applyBorder="1" applyAlignment="1">
      <alignment horizontal="left" vertical="top" wrapText="1"/>
    </xf>
    <xf numFmtId="0" fontId="3" fillId="9" borderId="31" xfId="0" applyFont="1" applyFill="1" applyBorder="1" applyAlignment="1">
      <alignment horizontal="left" vertical="top" wrapText="1"/>
    </xf>
    <xf numFmtId="0" fontId="3" fillId="9" borderId="13" xfId="0" applyFont="1" applyFill="1" applyBorder="1" applyAlignment="1">
      <alignment horizontal="center" vertical="top" wrapText="1"/>
    </xf>
    <xf numFmtId="0" fontId="5" fillId="9" borderId="14" xfId="0" applyFont="1" applyFill="1" applyBorder="1" applyAlignment="1">
      <alignment horizontal="center" vertical="top" wrapText="1"/>
    </xf>
    <xf numFmtId="1" fontId="5" fillId="9" borderId="3" xfId="0" applyNumberFormat="1" applyFont="1" applyFill="1" applyBorder="1" applyAlignment="1">
      <alignment horizontal="center" vertical="top" wrapText="1"/>
    </xf>
    <xf numFmtId="0" fontId="5" fillId="9" borderId="10" xfId="0" quotePrefix="1" applyFont="1" applyFill="1" applyBorder="1" applyAlignment="1">
      <alignment horizontal="center" vertical="center" wrapText="1"/>
    </xf>
    <xf numFmtId="0" fontId="5" fillId="9" borderId="3" xfId="0" quotePrefix="1" applyFont="1" applyFill="1" applyBorder="1" applyAlignment="1">
      <alignment horizontal="center" vertical="center" wrapText="1"/>
    </xf>
    <xf numFmtId="0" fontId="5" fillId="9" borderId="28" xfId="0" quotePrefix="1" applyFont="1" applyFill="1" applyBorder="1" applyAlignment="1">
      <alignment horizontal="center" vertical="center" wrapText="1"/>
    </xf>
    <xf numFmtId="0" fontId="5" fillId="9" borderId="28" xfId="0" applyFont="1" applyFill="1" applyBorder="1" applyAlignment="1">
      <alignment horizontal="center" vertical="center" wrapText="1"/>
    </xf>
    <xf numFmtId="0" fontId="0" fillId="9" borderId="10" xfId="2" quotePrefix="1" applyNumberFormat="1" applyFont="1" applyFill="1" applyBorder="1" applyAlignment="1">
      <alignment horizontal="center" vertical="center" wrapText="1"/>
    </xf>
    <xf numFmtId="0" fontId="0" fillId="9" borderId="3" xfId="2" quotePrefix="1" applyNumberFormat="1" applyFont="1" applyFill="1" applyBorder="1" applyAlignment="1">
      <alignment horizontal="center" vertical="center" wrapText="1"/>
    </xf>
    <xf numFmtId="0" fontId="0" fillId="9" borderId="28" xfId="2" quotePrefix="1" applyNumberFormat="1" applyFont="1" applyFill="1" applyBorder="1" applyAlignment="1">
      <alignment horizontal="center" vertical="center" wrapText="1"/>
    </xf>
    <xf numFmtId="0" fontId="0" fillId="9" borderId="37" xfId="2" quotePrefix="1" applyNumberFormat="1" applyFont="1" applyFill="1" applyBorder="1" applyAlignment="1">
      <alignment horizontal="center" vertical="center" wrapText="1"/>
    </xf>
    <xf numFmtId="0" fontId="0" fillId="9" borderId="31" xfId="2" quotePrefix="1" applyNumberFormat="1" applyFont="1" applyFill="1" applyBorder="1" applyAlignment="1">
      <alignment horizontal="center" vertical="center" wrapText="1"/>
    </xf>
    <xf numFmtId="0" fontId="0" fillId="9" borderId="36" xfId="2" quotePrefix="1" applyNumberFormat="1" applyFont="1" applyFill="1" applyBorder="1" applyAlignment="1">
      <alignment horizontal="center" vertical="center" wrapText="1"/>
    </xf>
    <xf numFmtId="0" fontId="0" fillId="9" borderId="11" xfId="2" quotePrefix="1" applyNumberFormat="1" applyFont="1" applyFill="1" applyBorder="1" applyAlignment="1">
      <alignment horizontal="center" vertical="center" wrapText="1"/>
    </xf>
    <xf numFmtId="0" fontId="0" fillId="9" borderId="38" xfId="2" quotePrefix="1" applyNumberFormat="1" applyFont="1" applyFill="1" applyBorder="1" applyAlignment="1">
      <alignment horizontal="center" vertical="center" wrapText="1"/>
    </xf>
    <xf numFmtId="0" fontId="0" fillId="10" borderId="3" xfId="2" quotePrefix="1" applyNumberFormat="1"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10" borderId="3" xfId="0" applyFont="1" applyFill="1" applyBorder="1" applyAlignment="1">
      <alignment vertical="center" wrapText="1"/>
    </xf>
    <xf numFmtId="0" fontId="13" fillId="10" borderId="3" xfId="0" applyFont="1" applyFill="1" applyBorder="1" applyAlignment="1">
      <alignment horizontal="center" vertical="center"/>
    </xf>
    <xf numFmtId="0" fontId="13" fillId="10" borderId="3" xfId="0" applyFont="1" applyFill="1" applyBorder="1" applyAlignment="1">
      <alignment horizontal="left" vertical="center" wrapText="1"/>
    </xf>
    <xf numFmtId="0" fontId="0" fillId="10" borderId="3" xfId="0" applyFill="1" applyBorder="1" applyAlignment="1">
      <alignment vertical="center" wrapText="1"/>
    </xf>
    <xf numFmtId="0" fontId="3" fillId="11" borderId="3" xfId="0" applyFont="1" applyFill="1" applyBorder="1"/>
    <xf numFmtId="0" fontId="3" fillId="11" borderId="3" xfId="0" applyFont="1" applyFill="1" applyBorder="1" applyAlignment="1">
      <alignment wrapText="1"/>
    </xf>
    <xf numFmtId="0" fontId="29" fillId="11" borderId="3" xfId="0" applyFont="1" applyFill="1" applyBorder="1" applyAlignment="1">
      <alignment wrapText="1"/>
    </xf>
    <xf numFmtId="0" fontId="0" fillId="10" borderId="3" xfId="0" applyFill="1" applyBorder="1"/>
    <xf numFmtId="0" fontId="5" fillId="10" borderId="11" xfId="0" applyFont="1" applyFill="1" applyBorder="1" applyAlignment="1">
      <alignment vertical="top" wrapText="1"/>
    </xf>
    <xf numFmtId="0" fontId="5" fillId="10" borderId="3" xfId="0" applyFont="1" applyFill="1" applyBorder="1" applyAlignment="1">
      <alignment horizontal="left" vertical="top" wrapText="1"/>
    </xf>
    <xf numFmtId="14" fontId="0" fillId="10" borderId="43" xfId="0" applyNumberFormat="1" applyFill="1" applyBorder="1" applyAlignment="1">
      <alignment horizontal="left"/>
    </xf>
    <xf numFmtId="14" fontId="0" fillId="10" borderId="11" xfId="0" applyNumberFormat="1" applyFill="1" applyBorder="1" applyAlignment="1">
      <alignment horizontal="left"/>
    </xf>
    <xf numFmtId="0" fontId="5" fillId="12" borderId="28" xfId="0" applyFont="1" applyFill="1" applyBorder="1" applyAlignment="1">
      <alignment horizontal="center" vertical="top" wrapText="1"/>
    </xf>
    <xf numFmtId="0" fontId="5" fillId="12" borderId="28" xfId="0" applyFont="1" applyFill="1" applyBorder="1" applyAlignment="1">
      <alignment horizontal="center" vertical="center" wrapText="1"/>
    </xf>
    <xf numFmtId="0" fontId="5" fillId="12" borderId="11" xfId="0" quotePrefix="1" applyFont="1" applyFill="1" applyBorder="1" applyAlignment="1">
      <alignment horizontal="center" vertical="center" wrapText="1"/>
    </xf>
    <xf numFmtId="0" fontId="2" fillId="2" borderId="0" xfId="0" applyFont="1" applyFill="1" applyAlignment="1">
      <alignment horizontal="center" vertical="center"/>
    </xf>
    <xf numFmtId="0" fontId="23" fillId="2" borderId="28"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1" fillId="5" borderId="16" xfId="1" applyFont="1" applyFill="1" applyBorder="1" applyAlignment="1">
      <alignment horizontal="center" vertical="center"/>
    </xf>
    <xf numFmtId="0" fontId="1" fillId="5" borderId="17" xfId="1" applyFont="1" applyFill="1" applyBorder="1" applyAlignment="1">
      <alignment horizontal="center" vertical="center"/>
    </xf>
    <xf numFmtId="0" fontId="6" fillId="0" borderId="36" xfId="0" applyFont="1" applyBorder="1" applyAlignment="1">
      <alignment horizontal="left" vertical="top" wrapText="1"/>
    </xf>
    <xf numFmtId="0" fontId="18" fillId="0" borderId="35" xfId="0" applyFont="1" applyBorder="1" applyAlignment="1">
      <alignment horizontal="left" vertical="top" wrapText="1"/>
    </xf>
    <xf numFmtId="0" fontId="18" fillId="0" borderId="34" xfId="0" applyFont="1" applyBorder="1" applyAlignment="1">
      <alignment horizontal="left" vertical="top" wrapText="1"/>
    </xf>
    <xf numFmtId="0" fontId="18" fillId="0" borderId="33" xfId="0" applyFont="1" applyBorder="1" applyAlignment="1">
      <alignment horizontal="left" vertical="top" wrapText="1"/>
    </xf>
    <xf numFmtId="0" fontId="18" fillId="0" borderId="1" xfId="0" applyFont="1" applyBorder="1" applyAlignment="1">
      <alignment horizontal="left" vertical="top" wrapText="1"/>
    </xf>
    <xf numFmtId="0" fontId="18" fillId="0" borderId="32" xfId="0" applyFont="1"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horizontal="left" vertical="top" wrapText="1"/>
    </xf>
    <xf numFmtId="0" fontId="0" fillId="0" borderId="34" xfId="0" applyBorder="1" applyAlignment="1">
      <alignment horizontal="left" vertical="top" wrapText="1"/>
    </xf>
    <xf numFmtId="0" fontId="0" fillId="0" borderId="33" xfId="0" applyBorder="1" applyAlignment="1">
      <alignment horizontal="left" vertical="top" wrapText="1"/>
    </xf>
    <xf numFmtId="0" fontId="0" fillId="0" borderId="1" xfId="0" applyBorder="1" applyAlignment="1">
      <alignment horizontal="left" vertical="top" wrapText="1"/>
    </xf>
    <xf numFmtId="0" fontId="0" fillId="0" borderId="32" xfId="0" applyBorder="1" applyAlignment="1">
      <alignment horizontal="left" vertical="top" wrapText="1"/>
    </xf>
    <xf numFmtId="166" fontId="5" fillId="9" borderId="45" xfId="0" applyNumberFormat="1" applyFont="1" applyFill="1" applyBorder="1" applyAlignment="1">
      <alignment horizontal="center" vertical="center"/>
    </xf>
    <xf numFmtId="166" fontId="5" fillId="9" borderId="54" xfId="0" applyNumberFormat="1" applyFont="1" applyFill="1" applyBorder="1" applyAlignment="1">
      <alignment horizontal="center" vertical="center"/>
    </xf>
    <xf numFmtId="166" fontId="5" fillId="9" borderId="55" xfId="0" applyNumberFormat="1" applyFont="1" applyFill="1" applyBorder="1" applyAlignment="1">
      <alignment horizontal="center" vertical="center"/>
    </xf>
    <xf numFmtId="0" fontId="6" fillId="5" borderId="50" xfId="1" applyFont="1" applyFill="1" applyBorder="1" applyAlignment="1">
      <alignment horizontal="center" vertical="top"/>
    </xf>
    <xf numFmtId="0" fontId="6" fillId="5" borderId="47" xfId="1" applyFont="1" applyFill="1" applyBorder="1" applyAlignment="1">
      <alignment horizontal="center" vertical="top"/>
    </xf>
    <xf numFmtId="0" fontId="6" fillId="5" borderId="48" xfId="1" applyFont="1" applyFill="1" applyBorder="1" applyAlignment="1">
      <alignment horizontal="center" vertical="top"/>
    </xf>
    <xf numFmtId="0" fontId="0" fillId="7" borderId="51" xfId="0" applyFill="1" applyBorder="1" applyAlignment="1">
      <alignment horizontal="center"/>
    </xf>
    <xf numFmtId="0" fontId="0" fillId="7" borderId="52" xfId="0" applyFill="1" applyBorder="1" applyAlignment="1">
      <alignment horizontal="center"/>
    </xf>
    <xf numFmtId="0" fontId="0" fillId="7" borderId="53" xfId="0" applyFill="1" applyBorder="1" applyAlignment="1">
      <alignment horizontal="center"/>
    </xf>
    <xf numFmtId="0" fontId="5" fillId="9" borderId="3" xfId="0" applyFont="1" applyFill="1" applyBorder="1" applyAlignment="1">
      <alignment horizontal="center" vertical="center"/>
    </xf>
    <xf numFmtId="0" fontId="0" fillId="0" borderId="37" xfId="0" applyBorder="1" applyAlignment="1">
      <alignment horizontal="left" vertical="top"/>
    </xf>
    <xf numFmtId="0" fontId="0" fillId="0" borderId="44" xfId="0" applyBorder="1" applyAlignment="1">
      <alignment horizontal="left" vertical="top"/>
    </xf>
    <xf numFmtId="0" fontId="0" fillId="0" borderId="40" xfId="0" applyBorder="1" applyAlignment="1">
      <alignment horizontal="left" vertical="top"/>
    </xf>
    <xf numFmtId="0" fontId="5" fillId="2" borderId="31" xfId="0" applyFont="1" applyFill="1" applyBorder="1" applyAlignment="1">
      <alignment horizontal="left" vertical="top"/>
    </xf>
    <xf numFmtId="0" fontId="5" fillId="2" borderId="4" xfId="0" applyFont="1" applyFill="1" applyBorder="1" applyAlignment="1">
      <alignment horizontal="left" vertical="top"/>
    </xf>
    <xf numFmtId="0" fontId="5" fillId="2" borderId="27" xfId="0" applyFont="1" applyFill="1" applyBorder="1" applyAlignment="1">
      <alignment horizontal="left" vertical="top"/>
    </xf>
    <xf numFmtId="0" fontId="5" fillId="2" borderId="31"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9" borderId="36" xfId="0" applyFont="1" applyFill="1" applyBorder="1" applyAlignment="1">
      <alignment horizontal="center" vertical="center"/>
    </xf>
    <xf numFmtId="0" fontId="5" fillId="9" borderId="35" xfId="0" applyFont="1" applyFill="1" applyBorder="1" applyAlignment="1">
      <alignment horizontal="center" vertical="center"/>
    </xf>
    <xf numFmtId="0" fontId="5" fillId="9" borderId="34" xfId="0" applyFont="1" applyFill="1" applyBorder="1" applyAlignment="1">
      <alignment horizontal="center" vertical="center"/>
    </xf>
    <xf numFmtId="0" fontId="5" fillId="9" borderId="3" xfId="0" applyFont="1" applyFill="1" applyBorder="1" applyAlignment="1">
      <alignment horizontal="center" vertical="center" wrapText="1"/>
    </xf>
    <xf numFmtId="0" fontId="0" fillId="0" borderId="42" xfId="0" applyBorder="1" applyAlignment="1">
      <alignment horizontal="left" vertical="top"/>
    </xf>
    <xf numFmtId="0" fontId="5" fillId="0" borderId="31" xfId="0" applyFont="1" applyBorder="1" applyAlignment="1">
      <alignment horizontal="left" vertical="top"/>
    </xf>
    <xf numFmtId="0" fontId="5" fillId="0" borderId="39" xfId="0" applyFont="1" applyBorder="1" applyAlignment="1">
      <alignment horizontal="left" vertical="top"/>
    </xf>
    <xf numFmtId="0" fontId="5" fillId="2" borderId="31" xfId="0" applyFont="1" applyFill="1" applyBorder="1" applyAlignment="1">
      <alignment horizontal="center" vertical="top"/>
    </xf>
    <xf numFmtId="0" fontId="5" fillId="2" borderId="39" xfId="0" applyFont="1" applyFill="1" applyBorder="1" applyAlignment="1">
      <alignment horizontal="center" vertical="top"/>
    </xf>
    <xf numFmtId="0" fontId="5" fillId="2" borderId="39" xfId="0" applyFont="1" applyFill="1" applyBorder="1" applyAlignment="1">
      <alignment horizontal="left" vertical="top" wrapText="1"/>
    </xf>
    <xf numFmtId="165" fontId="5" fillId="9" borderId="3" xfId="0" applyNumberFormat="1" applyFont="1" applyFill="1" applyBorder="1" applyAlignment="1">
      <alignment horizontal="center" vertical="center" wrapText="1"/>
    </xf>
    <xf numFmtId="2" fontId="5" fillId="9" borderId="13" xfId="0" applyNumberFormat="1" applyFont="1" applyFill="1" applyBorder="1" applyAlignment="1">
      <alignment horizontal="right" vertical="center" wrapText="1"/>
    </xf>
    <xf numFmtId="0" fontId="0" fillId="7" borderId="33" xfId="0" applyFill="1" applyBorder="1"/>
    <xf numFmtId="0" fontId="0" fillId="7" borderId="1" xfId="0" applyFill="1" applyBorder="1"/>
    <xf numFmtId="0" fontId="0" fillId="7" borderId="32" xfId="0" applyFill="1" applyBorder="1"/>
    <xf numFmtId="0" fontId="0" fillId="9" borderId="28" xfId="0" quotePrefix="1" applyFill="1" applyBorder="1" applyAlignment="1">
      <alignment horizontal="center" vertical="center"/>
    </xf>
    <xf numFmtId="0" fontId="0" fillId="9" borderId="29" xfId="0" applyFill="1" applyBorder="1" applyAlignment="1">
      <alignment horizontal="center" vertical="center"/>
    </xf>
    <xf numFmtId="0" fontId="0" fillId="9" borderId="30" xfId="0" applyFill="1" applyBorder="1" applyAlignment="1">
      <alignment horizontal="center" vertical="center"/>
    </xf>
    <xf numFmtId="0" fontId="0" fillId="9" borderId="28" xfId="0" applyFill="1" applyBorder="1" applyAlignment="1">
      <alignment horizontal="center" vertical="center"/>
    </xf>
    <xf numFmtId="166" fontId="0" fillId="9" borderId="36" xfId="0" applyNumberFormat="1" applyFill="1" applyBorder="1" applyAlignment="1">
      <alignment horizontal="center" vertical="center"/>
    </xf>
    <xf numFmtId="166" fontId="0" fillId="9" borderId="35" xfId="0" applyNumberFormat="1" applyFill="1" applyBorder="1" applyAlignment="1">
      <alignment horizontal="center" vertical="center"/>
    </xf>
    <xf numFmtId="166" fontId="0" fillId="9" borderId="34" xfId="0" applyNumberFormat="1" applyFill="1" applyBorder="1" applyAlignment="1">
      <alignment horizontal="center" vertical="center"/>
    </xf>
    <xf numFmtId="0" fontId="0" fillId="7" borderId="7" xfId="0" applyFill="1" applyBorder="1"/>
    <xf numFmtId="0" fontId="0" fillId="2" borderId="10" xfId="0" applyFill="1" applyBorder="1" applyAlignment="1">
      <alignment horizontal="left" vertical="top"/>
    </xf>
    <xf numFmtId="0" fontId="0" fillId="7" borderId="51" xfId="0" applyFill="1" applyBorder="1"/>
    <xf numFmtId="0" fontId="0" fillId="7" borderId="52" xfId="0" applyFill="1" applyBorder="1"/>
    <xf numFmtId="0" fontId="0" fillId="7" borderId="53" xfId="0" applyFill="1" applyBorder="1"/>
    <xf numFmtId="0" fontId="0" fillId="2" borderId="37" xfId="0" applyFill="1" applyBorder="1" applyAlignment="1">
      <alignment horizontal="center" vertical="top"/>
    </xf>
    <xf numFmtId="0" fontId="0" fillId="2" borderId="44" xfId="0" applyFill="1" applyBorder="1" applyAlignment="1">
      <alignment horizontal="center" vertical="top"/>
    </xf>
    <xf numFmtId="0" fontId="0" fillId="2" borderId="40" xfId="0" applyFill="1" applyBorder="1" applyAlignment="1">
      <alignment horizontal="center" vertical="top"/>
    </xf>
    <xf numFmtId="0" fontId="0" fillId="9" borderId="31" xfId="0" quotePrefix="1" applyFill="1" applyBorder="1" applyAlignment="1">
      <alignment horizontal="left" vertical="top" wrapText="1"/>
    </xf>
    <xf numFmtId="0" fontId="0" fillId="9" borderId="4" xfId="0" quotePrefix="1" applyFill="1" applyBorder="1" applyAlignment="1">
      <alignment horizontal="left" vertical="top" wrapText="1"/>
    </xf>
    <xf numFmtId="0" fontId="0" fillId="9" borderId="27" xfId="0" quotePrefix="1" applyFill="1" applyBorder="1" applyAlignment="1">
      <alignment horizontal="left" vertical="top" wrapText="1"/>
    </xf>
    <xf numFmtId="0" fontId="5" fillId="9" borderId="38" xfId="0" applyFont="1" applyFill="1" applyBorder="1" applyAlignment="1">
      <alignment horizontal="left" vertical="top" wrapText="1"/>
    </xf>
    <xf numFmtId="0" fontId="5" fillId="9" borderId="15" xfId="0" applyFont="1" applyFill="1" applyBorder="1" applyAlignment="1">
      <alignment horizontal="left" vertical="top" wrapText="1"/>
    </xf>
    <xf numFmtId="0" fontId="5" fillId="9" borderId="41" xfId="0" applyFont="1" applyFill="1" applyBorder="1" applyAlignment="1">
      <alignment horizontal="left" vertical="top" wrapText="1"/>
    </xf>
    <xf numFmtId="0" fontId="5" fillId="9" borderId="45" xfId="0" applyFont="1" applyFill="1" applyBorder="1" applyAlignment="1">
      <alignment horizontal="center" vertical="center" wrapText="1"/>
    </xf>
    <xf numFmtId="0" fontId="5" fillId="9" borderId="54" xfId="0" applyFont="1" applyFill="1" applyBorder="1" applyAlignment="1">
      <alignment horizontal="center" vertical="center" wrapText="1"/>
    </xf>
    <xf numFmtId="0" fontId="5" fillId="9" borderId="55" xfId="0" applyFont="1" applyFill="1" applyBorder="1" applyAlignment="1">
      <alignment horizontal="center" vertical="center" wrapText="1"/>
    </xf>
    <xf numFmtId="0" fontId="5" fillId="2" borderId="3" xfId="0" applyFont="1" applyFill="1" applyBorder="1" applyAlignment="1">
      <alignment horizontal="left" vertical="top" wrapText="1"/>
    </xf>
    <xf numFmtId="0" fontId="5" fillId="2" borderId="28" xfId="0" applyFont="1" applyFill="1" applyBorder="1" applyAlignment="1">
      <alignment horizontal="left" vertical="top" wrapText="1"/>
    </xf>
    <xf numFmtId="0" fontId="0" fillId="9" borderId="3" xfId="0" applyFill="1" applyBorder="1" applyAlignment="1">
      <alignment horizontal="left" vertical="top" wrapText="1"/>
    </xf>
    <xf numFmtId="0" fontId="0" fillId="9" borderId="11" xfId="0" quotePrefix="1" applyFill="1" applyBorder="1" applyAlignment="1">
      <alignment horizontal="left" vertical="top" wrapText="1"/>
    </xf>
    <xf numFmtId="0" fontId="0" fillId="9" borderId="11" xfId="0" applyFill="1" applyBorder="1" applyAlignment="1">
      <alignment horizontal="left" vertical="top" wrapText="1"/>
    </xf>
    <xf numFmtId="0" fontId="0" fillId="2" borderId="37" xfId="0" applyFill="1" applyBorder="1" applyAlignment="1">
      <alignment horizontal="left" vertical="top"/>
    </xf>
    <xf numFmtId="0" fontId="0" fillId="2" borderId="40" xfId="0" applyFill="1" applyBorder="1" applyAlignment="1">
      <alignment horizontal="left" vertical="top"/>
    </xf>
    <xf numFmtId="0" fontId="0" fillId="2" borderId="31" xfId="0" applyFill="1" applyBorder="1" applyAlignment="1">
      <alignment horizontal="left" vertical="top"/>
    </xf>
    <xf numFmtId="0" fontId="0" fillId="2" borderId="27" xfId="0" applyFill="1" applyBorder="1" applyAlignment="1">
      <alignment horizontal="left" vertical="top"/>
    </xf>
    <xf numFmtId="0" fontId="9" fillId="2" borderId="31" xfId="0" applyFont="1" applyFill="1" applyBorder="1" applyAlignment="1">
      <alignment horizontal="left" vertical="top"/>
    </xf>
    <xf numFmtId="0" fontId="9" fillId="2" borderId="27" xfId="0" applyFont="1" applyFill="1" applyBorder="1" applyAlignment="1">
      <alignment horizontal="left" vertical="top"/>
    </xf>
    <xf numFmtId="168" fontId="5" fillId="9" borderId="28" xfId="5" applyNumberFormat="1" applyFont="1" applyFill="1" applyBorder="1" applyAlignment="1">
      <alignment horizontal="left" vertical="center" wrapText="1"/>
    </xf>
    <xf numFmtId="168" fontId="5" fillId="9" borderId="29" xfId="5" applyNumberFormat="1" applyFont="1" applyFill="1" applyBorder="1" applyAlignment="1">
      <alignment horizontal="left" vertical="center" wrapText="1"/>
    </xf>
    <xf numFmtId="168" fontId="5" fillId="9" borderId="30" xfId="5" applyNumberFormat="1" applyFont="1" applyFill="1" applyBorder="1" applyAlignment="1">
      <alignment horizontal="left" vertical="center" wrapText="1"/>
    </xf>
    <xf numFmtId="0" fontId="0" fillId="9" borderId="38" xfId="0" applyFill="1" applyBorder="1" applyAlignment="1">
      <alignment horizontal="center" vertical="top" wrapText="1"/>
    </xf>
    <xf numFmtId="0" fontId="0" fillId="9" borderId="41" xfId="0" applyFill="1" applyBorder="1" applyAlignment="1">
      <alignment horizontal="center" vertical="top" wrapText="1"/>
    </xf>
    <xf numFmtId="168" fontId="5" fillId="9" borderId="28" xfId="0" applyNumberFormat="1" applyFont="1" applyFill="1" applyBorder="1" applyAlignment="1">
      <alignment horizontal="left" vertical="center"/>
    </xf>
    <xf numFmtId="168" fontId="5" fillId="9" borderId="29" xfId="0" applyNumberFormat="1" applyFont="1" applyFill="1" applyBorder="1" applyAlignment="1">
      <alignment horizontal="left" vertical="center"/>
    </xf>
    <xf numFmtId="168" fontId="5" fillId="9" borderId="30" xfId="0" applyNumberFormat="1" applyFont="1" applyFill="1" applyBorder="1" applyAlignment="1">
      <alignment horizontal="left" vertical="center"/>
    </xf>
    <xf numFmtId="0" fontId="0" fillId="9" borderId="38" xfId="0" quotePrefix="1" applyFill="1" applyBorder="1" applyAlignment="1">
      <alignment horizontal="left" vertical="top" wrapText="1"/>
    </xf>
    <xf numFmtId="0" fontId="0" fillId="9" borderId="41" xfId="0" applyFill="1" applyBorder="1" applyAlignment="1">
      <alignment horizontal="left" vertical="top" wrapText="1"/>
    </xf>
    <xf numFmtId="168" fontId="5" fillId="9" borderId="28" xfId="5" applyNumberFormat="1" applyFont="1" applyFill="1" applyBorder="1" applyAlignment="1">
      <alignment horizontal="left" vertical="center"/>
    </xf>
    <xf numFmtId="168" fontId="5" fillId="9" borderId="29" xfId="5" applyNumberFormat="1" applyFont="1" applyFill="1" applyBorder="1" applyAlignment="1">
      <alignment horizontal="left" vertical="center"/>
    </xf>
    <xf numFmtId="168" fontId="5" fillId="9" borderId="30" xfId="5" applyNumberFormat="1" applyFont="1" applyFill="1" applyBorder="1" applyAlignment="1">
      <alignment horizontal="left" vertical="center"/>
    </xf>
    <xf numFmtId="0" fontId="0" fillId="0" borderId="31" xfId="0" applyBorder="1" applyAlignment="1">
      <alignment horizontal="left" vertical="top"/>
    </xf>
    <xf numFmtId="0" fontId="0" fillId="0" borderId="4" xfId="0" applyBorder="1" applyAlignment="1">
      <alignment horizontal="left" vertical="top"/>
    </xf>
    <xf numFmtId="0" fontId="0" fillId="0" borderId="27" xfId="0" applyBorder="1" applyAlignment="1">
      <alignment horizontal="left" vertical="top"/>
    </xf>
    <xf numFmtId="0" fontId="5" fillId="2" borderId="31" xfId="0" applyFont="1" applyFill="1" applyBorder="1" applyAlignment="1">
      <alignment vertical="top" wrapText="1"/>
    </xf>
    <xf numFmtId="0" fontId="5" fillId="2" borderId="4" xfId="0" applyFont="1" applyFill="1" applyBorder="1" applyAlignment="1">
      <alignment vertical="top" wrapText="1"/>
    </xf>
    <xf numFmtId="0" fontId="5" fillId="2" borderId="27" xfId="0" applyFont="1" applyFill="1" applyBorder="1" applyAlignment="1">
      <alignment vertical="top" wrapText="1"/>
    </xf>
    <xf numFmtId="164" fontId="5" fillId="9" borderId="36" xfId="4" applyFont="1" applyFill="1" applyBorder="1" applyAlignment="1">
      <alignment horizontal="center" vertical="center"/>
    </xf>
    <xf numFmtId="164" fontId="5" fillId="9" borderId="35" xfId="4" applyFont="1" applyFill="1" applyBorder="1" applyAlignment="1">
      <alignment horizontal="center" vertical="center"/>
    </xf>
    <xf numFmtId="164" fontId="5" fillId="9" borderId="34" xfId="4" applyFont="1" applyFill="1" applyBorder="1" applyAlignment="1">
      <alignment horizontal="center" vertical="center"/>
    </xf>
    <xf numFmtId="0" fontId="5" fillId="9" borderId="45" xfId="0" applyFont="1" applyFill="1" applyBorder="1" applyAlignment="1">
      <alignment horizontal="center" vertical="center"/>
    </xf>
    <xf numFmtId="0" fontId="5" fillId="9" borderId="54" xfId="0" applyFont="1" applyFill="1" applyBorder="1" applyAlignment="1">
      <alignment horizontal="center" vertical="center"/>
    </xf>
    <xf numFmtId="0" fontId="5" fillId="9" borderId="55" xfId="0" applyFont="1" applyFill="1" applyBorder="1" applyAlignment="1">
      <alignment horizontal="center" vertical="center"/>
    </xf>
    <xf numFmtId="0" fontId="5" fillId="9" borderId="28" xfId="0" applyFont="1" applyFill="1" applyBorder="1" applyAlignment="1">
      <alignment horizontal="center" vertical="center"/>
    </xf>
    <xf numFmtId="0" fontId="5" fillId="9" borderId="29" xfId="0" applyFont="1" applyFill="1" applyBorder="1" applyAlignment="1">
      <alignment horizontal="center" vertical="center"/>
    </xf>
    <xf numFmtId="0" fontId="5" fillId="9" borderId="30" xfId="0" applyFont="1" applyFill="1" applyBorder="1" applyAlignment="1">
      <alignment horizontal="center" vertical="center"/>
    </xf>
    <xf numFmtId="0" fontId="5" fillId="9" borderId="31" xfId="0" applyFont="1" applyFill="1" applyBorder="1" applyAlignment="1">
      <alignment horizontal="center" vertical="center"/>
    </xf>
    <xf numFmtId="0" fontId="0" fillId="2" borderId="31" xfId="0" applyFill="1" applyBorder="1" applyAlignment="1">
      <alignment horizontal="left" vertical="top" wrapText="1"/>
    </xf>
    <xf numFmtId="0" fontId="0" fillId="2" borderId="4" xfId="0" applyFill="1" applyBorder="1" applyAlignment="1">
      <alignment horizontal="left" vertical="top" wrapText="1"/>
    </xf>
    <xf numFmtId="0" fontId="0" fillId="2" borderId="27" xfId="0" applyFill="1" applyBorder="1" applyAlignment="1">
      <alignment horizontal="left" vertical="top" wrapText="1"/>
    </xf>
    <xf numFmtId="0" fontId="0" fillId="9" borderId="38" xfId="0" quotePrefix="1" applyFill="1" applyBorder="1" applyAlignment="1">
      <alignment horizontal="center" vertical="top" wrapText="1"/>
    </xf>
    <xf numFmtId="0" fontId="0" fillId="9" borderId="15" xfId="0" quotePrefix="1" applyFill="1" applyBorder="1" applyAlignment="1">
      <alignment horizontal="center" vertical="top" wrapText="1"/>
    </xf>
    <xf numFmtId="0" fontId="0" fillId="9" borderId="41" xfId="0" quotePrefix="1" applyFill="1" applyBorder="1" applyAlignment="1">
      <alignment horizontal="center" vertical="top" wrapText="1"/>
    </xf>
    <xf numFmtId="164" fontId="5" fillId="9" borderId="28" xfId="4" applyFont="1" applyFill="1" applyBorder="1" applyAlignment="1">
      <alignment horizontal="center" vertical="center"/>
    </xf>
    <xf numFmtId="164" fontId="5" fillId="9" borderId="29" xfId="4" applyFont="1" applyFill="1" applyBorder="1" applyAlignment="1">
      <alignment horizontal="center" vertical="center"/>
    </xf>
    <xf numFmtId="164" fontId="5" fillId="9" borderId="30" xfId="4" applyFont="1" applyFill="1" applyBorder="1" applyAlignment="1">
      <alignment horizontal="center" vertical="center"/>
    </xf>
    <xf numFmtId="164" fontId="5" fillId="9" borderId="28" xfId="4" applyFont="1" applyFill="1" applyBorder="1" applyAlignment="1">
      <alignment horizontal="center" vertical="center" wrapText="1"/>
    </xf>
    <xf numFmtId="164" fontId="5" fillId="9" borderId="29" xfId="4" applyFont="1" applyFill="1" applyBorder="1" applyAlignment="1">
      <alignment horizontal="center" vertical="center" wrapText="1"/>
    </xf>
    <xf numFmtId="164" fontId="5" fillId="9" borderId="30" xfId="4" applyFont="1" applyFill="1" applyBorder="1" applyAlignment="1">
      <alignment horizontal="center" vertical="center" wrapText="1"/>
    </xf>
    <xf numFmtId="0" fontId="5" fillId="2" borderId="4" xfId="0" applyFont="1" applyFill="1" applyBorder="1" applyAlignment="1">
      <alignment horizontal="left" vertical="top" wrapText="1"/>
    </xf>
    <xf numFmtId="0" fontId="0" fillId="7" borderId="51" xfId="0" applyFill="1" applyBorder="1" applyAlignment="1">
      <alignment horizontal="center" vertical="center"/>
    </xf>
    <xf numFmtId="0" fontId="0" fillId="7" borderId="52" xfId="0" applyFill="1" applyBorder="1" applyAlignment="1">
      <alignment horizontal="center" vertical="center"/>
    </xf>
    <xf numFmtId="0" fontId="0" fillId="7" borderId="53" xfId="0" applyFill="1" applyBorder="1" applyAlignment="1">
      <alignment horizontal="center" vertical="center"/>
    </xf>
    <xf numFmtId="0" fontId="5" fillId="2" borderId="10" xfId="0" applyFont="1" applyFill="1" applyBorder="1" applyAlignment="1">
      <alignment horizontal="left" vertical="top"/>
    </xf>
    <xf numFmtId="0" fontId="3" fillId="9" borderId="31" xfId="0" applyFont="1" applyFill="1" applyBorder="1" applyAlignment="1">
      <alignment horizontal="left" vertical="top" wrapText="1"/>
    </xf>
    <xf numFmtId="0" fontId="3" fillId="9" borderId="4" xfId="0" applyFont="1" applyFill="1" applyBorder="1" applyAlignment="1">
      <alignment horizontal="left" vertical="top" wrapText="1"/>
    </xf>
    <xf numFmtId="0" fontId="3" fillId="9" borderId="27" xfId="0" applyFont="1" applyFill="1" applyBorder="1" applyAlignment="1">
      <alignment horizontal="left" vertical="top" wrapText="1"/>
    </xf>
    <xf numFmtId="164" fontId="5" fillId="9" borderId="45" xfId="4" applyFont="1" applyFill="1" applyBorder="1" applyAlignment="1">
      <alignment horizontal="center" vertical="center" wrapText="1"/>
    </xf>
    <xf numFmtId="164" fontId="5" fillId="9" borderId="54" xfId="4" applyFont="1" applyFill="1" applyBorder="1" applyAlignment="1">
      <alignment horizontal="center" vertical="center" wrapText="1"/>
    </xf>
    <xf numFmtId="164" fontId="5" fillId="9" borderId="55" xfId="4" applyFont="1" applyFill="1" applyBorder="1" applyAlignment="1">
      <alignment horizontal="center" vertical="center" wrapText="1"/>
    </xf>
    <xf numFmtId="0" fontId="0" fillId="2" borderId="42" xfId="0" applyFill="1" applyBorder="1" applyAlignment="1">
      <alignment horizontal="center" vertical="top"/>
    </xf>
    <xf numFmtId="0" fontId="5" fillId="2" borderId="39" xfId="0" applyFont="1" applyFill="1" applyBorder="1" applyAlignment="1">
      <alignment vertical="top" wrapText="1"/>
    </xf>
    <xf numFmtId="0" fontId="0" fillId="9" borderId="43" xfId="0" quotePrefix="1" applyFill="1" applyBorder="1" applyAlignment="1">
      <alignment horizontal="center" vertical="top" wrapText="1"/>
    </xf>
    <xf numFmtId="166" fontId="5" fillId="9" borderId="28" xfId="0" applyNumberFormat="1" applyFont="1" applyFill="1" applyBorder="1" applyAlignment="1">
      <alignment horizontal="center" vertical="center"/>
    </xf>
    <xf numFmtId="166" fontId="5" fillId="9" borderId="29" xfId="0" applyNumberFormat="1" applyFont="1" applyFill="1" applyBorder="1" applyAlignment="1">
      <alignment horizontal="center" vertical="center"/>
    </xf>
    <xf numFmtId="166" fontId="5" fillId="9" borderId="30" xfId="0" applyNumberFormat="1" applyFont="1" applyFill="1" applyBorder="1" applyAlignment="1">
      <alignment horizontal="center" vertical="center"/>
    </xf>
    <xf numFmtId="0" fontId="0" fillId="7" borderId="33" xfId="0" applyFill="1" applyBorder="1" applyAlignment="1">
      <alignment horizontal="center" vertical="center"/>
    </xf>
    <xf numFmtId="0" fontId="0" fillId="7" borderId="1" xfId="0" applyFill="1" applyBorder="1" applyAlignment="1">
      <alignment horizontal="center" vertical="center"/>
    </xf>
    <xf numFmtId="0" fontId="0" fillId="7" borderId="32" xfId="0" applyFill="1" applyBorder="1" applyAlignment="1">
      <alignment horizontal="center" vertical="center"/>
    </xf>
    <xf numFmtId="166" fontId="0" fillId="9" borderId="45" xfId="0" applyNumberFormat="1" applyFill="1" applyBorder="1" applyAlignment="1">
      <alignment horizontal="center" vertical="center"/>
    </xf>
    <xf numFmtId="166" fontId="0" fillId="9" borderId="54" xfId="0" applyNumberFormat="1" applyFill="1" applyBorder="1" applyAlignment="1">
      <alignment horizontal="center" vertical="center"/>
    </xf>
    <xf numFmtId="166" fontId="0" fillId="9" borderId="55" xfId="0" applyNumberFormat="1" applyFill="1" applyBorder="1" applyAlignment="1">
      <alignment horizontal="center" vertical="center"/>
    </xf>
    <xf numFmtId="0" fontId="5" fillId="0" borderId="37" xfId="0" applyFont="1" applyBorder="1" applyAlignment="1">
      <alignment horizontal="left" vertical="top"/>
    </xf>
    <xf numFmtId="0" fontId="5" fillId="0" borderId="44" xfId="0" applyFont="1" applyBorder="1" applyAlignment="1">
      <alignment horizontal="left" vertical="top"/>
    </xf>
    <xf numFmtId="0" fontId="3" fillId="2" borderId="31" xfId="0" applyFont="1" applyFill="1" applyBorder="1" applyAlignment="1">
      <alignment horizontal="left" vertical="top" wrapText="1"/>
    </xf>
    <xf numFmtId="0" fontId="3" fillId="2" borderId="27" xfId="0" applyFont="1" applyFill="1" applyBorder="1" applyAlignment="1">
      <alignment horizontal="left" vertical="top" wrapText="1"/>
    </xf>
    <xf numFmtId="0" fontId="5" fillId="2" borderId="37" xfId="0" applyFont="1" applyFill="1" applyBorder="1" applyAlignment="1">
      <alignment horizontal="left" vertical="top"/>
    </xf>
    <xf numFmtId="0" fontId="5" fillId="2" borderId="44" xfId="0" applyFont="1" applyFill="1" applyBorder="1" applyAlignment="1">
      <alignment horizontal="left" vertical="top"/>
    </xf>
    <xf numFmtId="0" fontId="2" fillId="2" borderId="0" xfId="0" applyFont="1" applyFill="1" applyAlignment="1">
      <alignment horizontal="left" vertical="center"/>
    </xf>
    <xf numFmtId="0" fontId="5" fillId="0" borderId="38" xfId="0" quotePrefix="1" applyFont="1" applyBorder="1" applyAlignment="1">
      <alignment horizontal="left" vertical="top" wrapText="1"/>
    </xf>
    <xf numFmtId="0" fontId="5" fillId="0" borderId="15" xfId="0" quotePrefix="1" applyFont="1" applyBorder="1" applyAlignment="1">
      <alignment horizontal="left" vertical="top" wrapText="1"/>
    </xf>
    <xf numFmtId="0" fontId="5" fillId="9" borderId="43" xfId="0" applyFont="1" applyFill="1" applyBorder="1" applyAlignment="1">
      <alignment horizontal="left" vertical="top" wrapText="1"/>
    </xf>
    <xf numFmtId="0" fontId="5" fillId="9" borderId="28" xfId="0" applyFont="1" applyFill="1" applyBorder="1" applyAlignment="1">
      <alignment horizontal="center" vertical="top"/>
    </xf>
    <xf numFmtId="0" fontId="5" fillId="9" borderId="29" xfId="0" applyFont="1" applyFill="1" applyBorder="1" applyAlignment="1">
      <alignment horizontal="center" vertical="top"/>
    </xf>
    <xf numFmtId="0" fontId="5" fillId="9" borderId="30" xfId="0" applyFont="1" applyFill="1" applyBorder="1" applyAlignment="1">
      <alignment horizontal="center" vertical="top"/>
    </xf>
    <xf numFmtId="0" fontId="5" fillId="10" borderId="45" xfId="0" applyFont="1" applyFill="1" applyBorder="1" applyAlignment="1">
      <alignment horizontal="center" vertical="center" wrapText="1"/>
    </xf>
    <xf numFmtId="0" fontId="5" fillId="10" borderId="54" xfId="0" applyFont="1" applyFill="1" applyBorder="1" applyAlignment="1">
      <alignment horizontal="center" vertical="center" wrapText="1"/>
    </xf>
    <xf numFmtId="0" fontId="5" fillId="10" borderId="55" xfId="0" applyFont="1" applyFill="1" applyBorder="1" applyAlignment="1">
      <alignment horizontal="center" vertical="center" wrapText="1"/>
    </xf>
    <xf numFmtId="0" fontId="0" fillId="7" borderId="57" xfId="0" applyFill="1" applyBorder="1"/>
    <xf numFmtId="0" fontId="0" fillId="7" borderId="18" xfId="0" applyFill="1" applyBorder="1"/>
    <xf numFmtId="0" fontId="0" fillId="7" borderId="58" xfId="0" applyFill="1" applyBorder="1"/>
    <xf numFmtId="0" fontId="0" fillId="2" borderId="19" xfId="0" applyFill="1" applyBorder="1" applyAlignment="1">
      <alignment horizontal="center" vertical="top"/>
    </xf>
    <xf numFmtId="0" fontId="0" fillId="2" borderId="8" xfId="0" applyFill="1" applyBorder="1" applyAlignment="1">
      <alignment horizontal="left" vertical="top"/>
    </xf>
    <xf numFmtId="0" fontId="9" fillId="2" borderId="8" xfId="0" applyFont="1" applyFill="1" applyBorder="1" applyAlignment="1">
      <alignment horizontal="left" vertical="top"/>
    </xf>
    <xf numFmtId="0" fontId="5" fillId="2" borderId="8" xfId="0" applyFont="1" applyFill="1" applyBorder="1" applyAlignment="1">
      <alignment horizontal="left" vertical="top" wrapText="1"/>
    </xf>
    <xf numFmtId="0" fontId="0" fillId="9" borderId="3" xfId="0" applyFill="1" applyBorder="1" applyAlignment="1">
      <alignment horizontal="center" vertical="center"/>
    </xf>
    <xf numFmtId="0" fontId="0" fillId="9" borderId="20" xfId="0" applyFill="1" applyBorder="1" applyAlignment="1">
      <alignment horizontal="left" vertical="top" wrapText="1"/>
    </xf>
    <xf numFmtId="0" fontId="0" fillId="9" borderId="15" xfId="0" applyFill="1" applyBorder="1" applyAlignment="1">
      <alignment horizontal="left" vertical="top" wrapText="1"/>
    </xf>
    <xf numFmtId="0" fontId="0" fillId="9" borderId="43" xfId="0" applyFill="1" applyBorder="1" applyAlignment="1">
      <alignment horizontal="left" vertical="top" wrapText="1"/>
    </xf>
    <xf numFmtId="0" fontId="0" fillId="0" borderId="10" xfId="0" applyBorder="1" applyAlignment="1">
      <alignment horizontal="center" vertical="top"/>
    </xf>
    <xf numFmtId="0" fontId="0" fillId="0" borderId="12" xfId="0" applyBorder="1" applyAlignment="1">
      <alignment horizontal="center" vertical="top"/>
    </xf>
    <xf numFmtId="0" fontId="5" fillId="9" borderId="38" xfId="0" applyFont="1" applyFill="1" applyBorder="1" applyAlignment="1">
      <alignment horizontal="center" vertical="top" wrapText="1"/>
    </xf>
    <xf numFmtId="0" fontId="5" fillId="9" borderId="15" xfId="0" applyFont="1" applyFill="1" applyBorder="1" applyAlignment="1">
      <alignment horizontal="center" vertical="top" wrapText="1"/>
    </xf>
    <xf numFmtId="0" fontId="5" fillId="9" borderId="43" xfId="0" applyFont="1" applyFill="1" applyBorder="1" applyAlignment="1">
      <alignment horizontal="center" vertical="top" wrapText="1"/>
    </xf>
    <xf numFmtId="0" fontId="0" fillId="2" borderId="44" xfId="0" applyFill="1" applyBorder="1" applyAlignment="1">
      <alignment horizontal="left" vertical="top"/>
    </xf>
    <xf numFmtId="0" fontId="5" fillId="2" borderId="3" xfId="0" applyFont="1" applyFill="1" applyBorder="1" applyAlignment="1">
      <alignment horizontal="left" vertical="top"/>
    </xf>
    <xf numFmtId="0" fontId="5" fillId="2" borderId="13" xfId="0" applyFont="1" applyFill="1" applyBorder="1" applyAlignment="1">
      <alignment horizontal="left" vertical="top"/>
    </xf>
    <xf numFmtId="0" fontId="5" fillId="2" borderId="3" xfId="0" applyFont="1" applyFill="1" applyBorder="1" applyAlignment="1">
      <alignment horizontal="center" vertical="top"/>
    </xf>
    <xf numFmtId="0" fontId="5" fillId="2" borderId="13" xfId="0" applyFont="1" applyFill="1" applyBorder="1" applyAlignment="1">
      <alignment horizontal="center" vertical="top"/>
    </xf>
    <xf numFmtId="167" fontId="5" fillId="9" borderId="3" xfId="0" applyNumberFormat="1" applyFont="1" applyFill="1" applyBorder="1" applyAlignment="1">
      <alignment horizontal="center" vertical="center" wrapText="1"/>
    </xf>
    <xf numFmtId="2" fontId="5" fillId="9" borderId="3" xfId="0" applyNumberFormat="1"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9" xfId="0" applyFont="1" applyFill="1" applyBorder="1" applyAlignment="1">
      <alignment horizontal="center" vertical="center" wrapText="1"/>
    </xf>
    <xf numFmtId="0" fontId="5" fillId="9" borderId="30" xfId="0" applyFont="1" applyFill="1" applyBorder="1" applyAlignment="1">
      <alignment horizontal="center" vertical="center" wrapText="1"/>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0" fillId="9" borderId="28" xfId="0" quotePrefix="1" applyFill="1" applyBorder="1" applyAlignment="1">
      <alignment horizontal="left" vertical="top" wrapText="1"/>
    </xf>
    <xf numFmtId="0" fontId="0" fillId="9" borderId="28" xfId="0" applyFill="1" applyBorder="1" applyAlignment="1">
      <alignment horizontal="left" vertical="top" wrapText="1"/>
    </xf>
    <xf numFmtId="0" fontId="5" fillId="9" borderId="31" xfId="0" applyFont="1" applyFill="1" applyBorder="1" applyAlignment="1">
      <alignment horizontal="center" vertical="top"/>
    </xf>
    <xf numFmtId="0" fontId="5" fillId="12" borderId="28" xfId="0" applyFont="1" applyFill="1" applyBorder="1" applyAlignment="1">
      <alignment horizontal="center" vertical="top"/>
    </xf>
    <xf numFmtId="0" fontId="5" fillId="12" borderId="29" xfId="0" applyFont="1" applyFill="1" applyBorder="1" applyAlignment="1">
      <alignment horizontal="center" vertical="top"/>
    </xf>
    <xf numFmtId="0" fontId="5" fillId="12" borderId="30" xfId="0" applyFont="1" applyFill="1" applyBorder="1" applyAlignment="1">
      <alignment horizontal="center" vertical="top"/>
    </xf>
    <xf numFmtId="0" fontId="0" fillId="9" borderId="38" xfId="0" applyFill="1" applyBorder="1" applyAlignment="1">
      <alignment horizontal="left" vertical="top" wrapText="1"/>
    </xf>
    <xf numFmtId="0" fontId="0" fillId="0" borderId="31" xfId="0" applyBorder="1" applyAlignment="1">
      <alignment horizontal="left" vertical="top" wrapText="1"/>
    </xf>
    <xf numFmtId="0" fontId="0" fillId="0" borderId="4" xfId="0" applyBorder="1" applyAlignment="1">
      <alignment horizontal="left" vertical="top" wrapText="1"/>
    </xf>
    <xf numFmtId="0" fontId="0" fillId="0" borderId="27" xfId="0" applyBorder="1" applyAlignment="1">
      <alignment horizontal="left" vertical="top" wrapText="1"/>
    </xf>
    <xf numFmtId="0" fontId="5" fillId="2" borderId="10" xfId="0" applyFont="1" applyFill="1" applyBorder="1" applyAlignment="1">
      <alignment horizontal="center" vertical="top"/>
    </xf>
    <xf numFmtId="166" fontId="5" fillId="9" borderId="3" xfId="0" applyNumberFormat="1" applyFont="1" applyFill="1" applyBorder="1" applyAlignment="1">
      <alignment horizontal="center" vertical="center"/>
    </xf>
    <xf numFmtId="0" fontId="5" fillId="0" borderId="10" xfId="0" applyFont="1" applyBorder="1" applyAlignment="1">
      <alignment horizontal="center" vertical="top"/>
    </xf>
    <xf numFmtId="0" fontId="5" fillId="9" borderId="3" xfId="0" applyFont="1" applyFill="1" applyBorder="1" applyAlignment="1">
      <alignment horizontal="center" vertical="top"/>
    </xf>
    <xf numFmtId="0" fontId="5" fillId="9" borderId="13" xfId="0" applyFont="1" applyFill="1" applyBorder="1" applyAlignment="1">
      <alignment horizontal="center" vertical="center"/>
    </xf>
    <xf numFmtId="0" fontId="0" fillId="7" borderId="33" xfId="0" applyFill="1" applyBorder="1" applyAlignment="1">
      <alignment horizontal="left"/>
    </xf>
    <xf numFmtId="0" fontId="0" fillId="7" borderId="1" xfId="0" applyFill="1" applyBorder="1" applyAlignment="1">
      <alignment horizontal="left"/>
    </xf>
    <xf numFmtId="0" fontId="0" fillId="7" borderId="32" xfId="0" applyFill="1" applyBorder="1" applyAlignment="1">
      <alignment horizontal="left"/>
    </xf>
    <xf numFmtId="0" fontId="5" fillId="9" borderId="1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9" borderId="3" xfId="0" applyFont="1" applyFill="1" applyBorder="1" applyAlignment="1">
      <alignment horizontal="left" vertical="top" wrapText="1"/>
    </xf>
    <xf numFmtId="0" fontId="5" fillId="10" borderId="3" xfId="0" applyFont="1" applyFill="1" applyBorder="1" applyAlignment="1">
      <alignment horizontal="center" vertical="top"/>
    </xf>
    <xf numFmtId="166" fontId="0" fillId="9" borderId="42" xfId="0" applyNumberFormat="1" applyFill="1" applyBorder="1" applyAlignment="1">
      <alignment horizontal="center" vertical="center" wrapText="1"/>
    </xf>
    <xf numFmtId="166" fontId="0" fillId="9" borderId="39" xfId="0" applyNumberFormat="1" applyFill="1" applyBorder="1" applyAlignment="1">
      <alignment horizontal="center" vertical="center" wrapText="1"/>
    </xf>
    <xf numFmtId="166" fontId="0" fillId="9" borderId="70" xfId="0" applyNumberFormat="1" applyFill="1" applyBorder="1" applyAlignment="1">
      <alignment horizontal="center" vertical="center" wrapText="1"/>
    </xf>
    <xf numFmtId="166" fontId="0" fillId="9" borderId="43" xfId="0" applyNumberFormat="1" applyFill="1" applyBorder="1" applyAlignment="1">
      <alignment horizontal="center" vertical="center" wrapText="1"/>
    </xf>
    <xf numFmtId="0" fontId="0" fillId="9" borderId="6" xfId="0" quotePrefix="1" applyFill="1" applyBorder="1" applyAlignment="1">
      <alignment horizontal="center" vertical="center" wrapText="1"/>
    </xf>
    <xf numFmtId="166" fontId="0" fillId="9" borderId="7" xfId="0" applyNumberFormat="1" applyFill="1" applyBorder="1" applyAlignment="1">
      <alignment horizontal="center" vertical="center" wrapText="1"/>
    </xf>
    <xf numFmtId="166" fontId="0" fillId="9" borderId="51" xfId="0" applyNumberFormat="1" applyFill="1" applyBorder="1" applyAlignment="1">
      <alignment horizontal="center" vertical="center" wrapText="1"/>
    </xf>
    <xf numFmtId="166" fontId="0" fillId="9" borderId="9" xfId="0" applyNumberFormat="1" applyFill="1" applyBorder="1" applyAlignment="1">
      <alignment horizontal="center" vertical="center" wrapText="1"/>
    </xf>
    <xf numFmtId="0" fontId="19" fillId="9" borderId="22" xfId="0" applyFont="1" applyFill="1" applyBorder="1" applyAlignment="1">
      <alignment horizontal="center" vertical="center" wrapText="1"/>
    </xf>
    <xf numFmtId="0" fontId="19" fillId="9" borderId="18" xfId="0" applyFont="1" applyFill="1" applyBorder="1" applyAlignment="1">
      <alignment horizontal="center" vertical="center" wrapText="1"/>
    </xf>
    <xf numFmtId="166" fontId="0" fillId="9" borderId="60" xfId="0" quotePrefix="1" applyNumberFormat="1" applyFill="1" applyBorder="1" applyAlignment="1">
      <alignment horizontal="center" vertical="center" wrapText="1"/>
    </xf>
    <xf numFmtId="166" fontId="0" fillId="9" borderId="62" xfId="0" applyNumberFormat="1" applyFill="1" applyBorder="1" applyAlignment="1">
      <alignment horizontal="center" vertical="center" wrapText="1"/>
    </xf>
    <xf numFmtId="166" fontId="0" fillId="9" borderId="68" xfId="0" applyNumberFormat="1" applyFill="1" applyBorder="1" applyAlignment="1">
      <alignment horizontal="center" vertical="center" wrapText="1"/>
    </xf>
    <xf numFmtId="166" fontId="0" fillId="9" borderId="63" xfId="0" quotePrefix="1" applyNumberFormat="1" applyFill="1" applyBorder="1" applyAlignment="1">
      <alignment horizontal="center" vertical="center" wrapText="1"/>
    </xf>
    <xf numFmtId="166" fontId="0" fillId="9" borderId="1" xfId="0" applyNumberFormat="1" applyFill="1" applyBorder="1" applyAlignment="1">
      <alignment horizontal="center" vertical="center" wrapText="1"/>
    </xf>
    <xf numFmtId="166" fontId="0" fillId="9" borderId="69" xfId="0" applyNumberFormat="1" applyFill="1" applyBorder="1" applyAlignment="1">
      <alignment horizontal="center" vertical="center" wrapText="1"/>
    </xf>
    <xf numFmtId="0" fontId="0" fillId="9" borderId="60" xfId="0" quotePrefix="1" applyFill="1" applyBorder="1" applyAlignment="1">
      <alignment horizontal="center" vertical="center" wrapText="1"/>
    </xf>
    <xf numFmtId="0" fontId="0" fillId="9" borderId="16" xfId="0" quotePrefix="1" applyFill="1" applyBorder="1" applyAlignment="1">
      <alignment horizontal="center" vertical="center" wrapText="1"/>
    </xf>
    <xf numFmtId="166" fontId="0" fillId="9" borderId="52" xfId="0" applyNumberFormat="1" applyFill="1" applyBorder="1" applyAlignment="1">
      <alignment horizontal="center" vertical="center" wrapText="1"/>
    </xf>
    <xf numFmtId="166" fontId="0" fillId="9" borderId="17" xfId="0" applyNumberFormat="1" applyFill="1" applyBorder="1" applyAlignment="1">
      <alignment horizontal="center" vertical="center" wrapText="1"/>
    </xf>
    <xf numFmtId="0" fontId="11" fillId="0" borderId="26" xfId="0" applyFont="1" applyBorder="1" applyAlignment="1">
      <alignment horizontal="center" vertical="top" wrapText="1"/>
    </xf>
    <xf numFmtId="0" fontId="11" fillId="0" borderId="25" xfId="0" applyFont="1" applyBorder="1" applyAlignment="1">
      <alignment horizontal="center" vertical="top" wrapText="1"/>
    </xf>
    <xf numFmtId="0" fontId="19" fillId="2" borderId="22" xfId="0" applyFont="1" applyFill="1" applyBorder="1" applyAlignment="1">
      <alignment horizontal="center" vertical="top" wrapText="1"/>
    </xf>
    <xf numFmtId="0" fontId="19" fillId="2" borderId="49" xfId="0" applyFont="1" applyFill="1" applyBorder="1" applyAlignment="1">
      <alignment horizontal="center" vertical="top" wrapText="1"/>
    </xf>
    <xf numFmtId="0" fontId="11" fillId="0" borderId="26" xfId="0" applyFont="1" applyBorder="1" applyAlignment="1">
      <alignment horizontal="left" vertical="top" wrapText="1"/>
    </xf>
    <xf numFmtId="0" fontId="11" fillId="0" borderId="25" xfId="0" applyFont="1" applyBorder="1" applyAlignment="1">
      <alignment horizontal="left" vertical="top" wrapText="1"/>
    </xf>
    <xf numFmtId="0" fontId="16" fillId="0" borderId="26" xfId="0" applyFont="1" applyBorder="1" applyAlignment="1">
      <alignment horizontal="left" vertical="top" wrapText="1"/>
    </xf>
    <xf numFmtId="0" fontId="16" fillId="0" borderId="25" xfId="0" applyFont="1" applyBorder="1" applyAlignment="1">
      <alignment horizontal="left" vertical="top" wrapText="1"/>
    </xf>
    <xf numFmtId="0" fontId="11" fillId="0" borderId="22" xfId="0" applyFont="1" applyBorder="1" applyAlignment="1">
      <alignment horizontal="center" vertical="top" wrapText="1"/>
    </xf>
    <xf numFmtId="0" fontId="11" fillId="0" borderId="49" xfId="0" applyFont="1" applyBorder="1" applyAlignment="1">
      <alignment horizontal="center" vertical="top" wrapText="1"/>
    </xf>
    <xf numFmtId="0" fontId="11" fillId="0" borderId="24" xfId="0" applyFont="1" applyBorder="1" applyAlignment="1">
      <alignment horizontal="center" vertical="top" wrapText="1"/>
    </xf>
    <xf numFmtId="0" fontId="16" fillId="0" borderId="26" xfId="0" applyFont="1" applyBorder="1" applyAlignment="1">
      <alignment horizontal="center" vertical="top" wrapText="1"/>
    </xf>
    <xf numFmtId="0" fontId="16" fillId="0" borderId="24" xfId="0" applyFont="1" applyBorder="1" applyAlignment="1">
      <alignment horizontal="center" vertical="top" wrapText="1"/>
    </xf>
    <xf numFmtId="0" fontId="20" fillId="0" borderId="26" xfId="0" applyFont="1" applyBorder="1" applyAlignment="1">
      <alignment horizontal="center" vertical="top" wrapText="1"/>
    </xf>
    <xf numFmtId="0" fontId="20" fillId="0" borderId="25" xfId="0" applyFont="1" applyBorder="1" applyAlignment="1">
      <alignment horizontal="center" vertical="top" wrapText="1"/>
    </xf>
    <xf numFmtId="0" fontId="20" fillId="0" borderId="24" xfId="0" applyFont="1" applyBorder="1" applyAlignment="1">
      <alignment horizontal="center" vertical="top" wrapText="1"/>
    </xf>
    <xf numFmtId="0" fontId="16" fillId="0" borderId="25" xfId="0" applyFont="1" applyBorder="1" applyAlignment="1">
      <alignment horizontal="center" vertical="top" wrapText="1"/>
    </xf>
    <xf numFmtId="0" fontId="1" fillId="0" borderId="60" xfId="0" applyFont="1" applyBorder="1" applyAlignment="1">
      <alignment horizontal="center" vertical="top"/>
    </xf>
    <xf numFmtId="0" fontId="1" fillId="0" borderId="62" xfId="0" applyFont="1" applyBorder="1" applyAlignment="1">
      <alignment horizontal="center" vertical="top"/>
    </xf>
    <xf numFmtId="0" fontId="0" fillId="9" borderId="44" xfId="0" quotePrefix="1" applyFill="1" applyBorder="1" applyAlignment="1">
      <alignment horizontal="center" vertical="center" wrapText="1"/>
    </xf>
    <xf numFmtId="166" fontId="0" fillId="9" borderId="4" xfId="0" applyNumberFormat="1" applyFill="1" applyBorder="1" applyAlignment="1">
      <alignment horizontal="center" vertical="center" wrapText="1"/>
    </xf>
    <xf numFmtId="166" fontId="0" fillId="9" borderId="56" xfId="0" applyNumberFormat="1" applyFill="1" applyBorder="1" applyAlignment="1">
      <alignment horizontal="center" vertical="center" wrapText="1"/>
    </xf>
    <xf numFmtId="166" fontId="0" fillId="9" borderId="15" xfId="0" applyNumberFormat="1" applyFill="1" applyBorder="1" applyAlignment="1">
      <alignment horizontal="center" vertical="center" wrapText="1"/>
    </xf>
    <xf numFmtId="0" fontId="19" fillId="2" borderId="26" xfId="0" applyFont="1" applyFill="1" applyBorder="1" applyAlignment="1">
      <alignment horizontal="left" vertical="top" wrapText="1"/>
    </xf>
    <xf numFmtId="0" fontId="19" fillId="2" borderId="65" xfId="0" applyFont="1" applyFill="1" applyBorder="1" applyAlignment="1">
      <alignment horizontal="left" vertical="top" wrapText="1"/>
    </xf>
    <xf numFmtId="0" fontId="19" fillId="6" borderId="46" xfId="0" applyFont="1" applyFill="1" applyBorder="1" applyAlignment="1">
      <alignment horizontal="center" vertical="center" wrapText="1"/>
    </xf>
    <xf numFmtId="0" fontId="19" fillId="6" borderId="47"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9" fillId="10" borderId="22" xfId="0" applyFont="1" applyFill="1" applyBorder="1" applyAlignment="1">
      <alignment horizontal="center" vertical="center" wrapText="1"/>
    </xf>
    <xf numFmtId="0" fontId="19" fillId="10" borderId="18" xfId="0" applyFont="1" applyFill="1" applyBorder="1" applyAlignment="1">
      <alignment horizontal="center" vertical="center" wrapText="1"/>
    </xf>
    <xf numFmtId="0" fontId="19" fillId="10" borderId="66" xfId="0" applyFont="1" applyFill="1" applyBorder="1" applyAlignment="1">
      <alignment horizontal="center" vertical="center" wrapText="1"/>
    </xf>
    <xf numFmtId="166" fontId="0" fillId="9" borderId="16" xfId="0" quotePrefix="1" applyNumberFormat="1" applyFill="1" applyBorder="1" applyAlignment="1">
      <alignment horizontal="center" vertical="center" wrapText="1"/>
    </xf>
    <xf numFmtId="0" fontId="11" fillId="0" borderId="46" xfId="0" applyFont="1" applyBorder="1" applyAlignment="1">
      <alignment vertical="top" wrapText="1"/>
    </xf>
    <xf numFmtId="0" fontId="11" fillId="0" borderId="47" xfId="0" applyFont="1" applyBorder="1" applyAlignment="1">
      <alignment vertical="top" wrapText="1"/>
    </xf>
    <xf numFmtId="0" fontId="11" fillId="0" borderId="23" xfId="0" applyFont="1" applyBorder="1" applyAlignment="1">
      <alignment vertical="top" wrapText="1"/>
    </xf>
    <xf numFmtId="0" fontId="13" fillId="0" borderId="31" xfId="0" applyFont="1" applyBorder="1" applyAlignment="1">
      <alignment horizontal="center" vertical="top" wrapText="1"/>
    </xf>
    <xf numFmtId="0" fontId="13" fillId="0" borderId="4" xfId="0" applyFont="1" applyBorder="1" applyAlignment="1">
      <alignment horizontal="center" vertical="top" wrapText="1"/>
    </xf>
    <xf numFmtId="0" fontId="13" fillId="0" borderId="27" xfId="0" applyFont="1" applyBorder="1" applyAlignment="1">
      <alignment horizontal="center" vertical="top"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3" fillId="0" borderId="3" xfId="0" applyFont="1" applyBorder="1" applyAlignment="1">
      <alignment horizontal="left" vertical="top" wrapText="1"/>
    </xf>
  </cellXfs>
  <cellStyles count="6">
    <cellStyle name="Comma" xfId="5" builtinId="3"/>
    <cellStyle name="Comma 2" xfId="3"/>
    <cellStyle name="Currency" xfId="4" builtinId="4"/>
    <cellStyle name="Currency 2" xfId="2"/>
    <cellStyle name="Normal" xfId="0" builtinId="0"/>
    <cellStyle name="Note" xfId="1" builtinId="10"/>
  </cellStyles>
  <dxfs count="0"/>
  <tableStyles count="0" defaultTableStyle="TableStyleMedium2" defaultPivotStyle="PivotStyleLight16"/>
  <colors>
    <mruColors>
      <color rgb="FFFFCC33"/>
      <color rgb="FFCD202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Heat Input</a:t>
            </a:r>
            <a:r>
              <a:rPr lang="en-US" baseline="0"/>
              <a:t> Curve</a:t>
            </a:r>
            <a:endParaRPr lang="en-US"/>
          </a:p>
        </c:rich>
      </c:tx>
      <c:overlay val="0"/>
      <c:spPr>
        <a:noFill/>
        <a:ln>
          <a:noFill/>
        </a:ln>
        <a:effectLst/>
      </c:spPr>
    </c:title>
    <c:autoTitleDeleted val="0"/>
    <c:plotArea>
      <c:layout/>
      <c:scatterChart>
        <c:scatterStyle val="lineMarker"/>
        <c:varyColors val="0"/>
        <c:ser>
          <c:idx val="0"/>
          <c:order val="0"/>
          <c:spPr>
            <a:ln w="19050">
              <a:noFill/>
            </a:ln>
          </c:spPr>
          <c:trendline>
            <c:spPr>
              <a:ln w="19050" cap="rnd">
                <a:solidFill>
                  <a:schemeClr val="accent1"/>
                </a:solidFill>
                <a:prstDash val="sysDot"/>
              </a:ln>
              <a:effectLst/>
            </c:spPr>
            <c:trendlineType val="poly"/>
            <c:order val="2"/>
            <c:dispRSqr val="1"/>
            <c:dispEq val="1"/>
            <c:trendlineLbl>
              <c:layout>
                <c:manualLayout>
                  <c:x val="-0.13398774153372439"/>
                  <c:y val="-2.2034609128752134E-2"/>
                </c:manualLayout>
              </c:layout>
              <c:numFmt formatCode="General" sourceLinked="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rendlineLbl>
          </c:trendline>
          <c:xVal>
            <c:numRef>
              <c:f>'CostComponents_CT(1x1)'!$O$9:$O$15</c:f>
              <c:numCache>
                <c:formatCode>0.0</c:formatCode>
                <c:ptCount val="7"/>
                <c:pt idx="0">
                  <c:v>150</c:v>
                </c:pt>
                <c:pt idx="1">
                  <c:v>135</c:v>
                </c:pt>
                <c:pt idx="2">
                  <c:v>120</c:v>
                </c:pt>
                <c:pt idx="3">
                  <c:v>105</c:v>
                </c:pt>
                <c:pt idx="4">
                  <c:v>90</c:v>
                </c:pt>
                <c:pt idx="5">
                  <c:v>82.5</c:v>
                </c:pt>
                <c:pt idx="6">
                  <c:v>75</c:v>
                </c:pt>
              </c:numCache>
            </c:numRef>
          </c:xVal>
          <c:yVal>
            <c:numRef>
              <c:f>'CostComponents_CT(1x1)'!$Q$9:$Q$15</c:f>
              <c:numCache>
                <c:formatCode>0.00</c:formatCode>
                <c:ptCount val="7"/>
                <c:pt idx="0">
                  <c:v>1352.25</c:v>
                </c:pt>
                <c:pt idx="1">
                  <c:v>1241.19</c:v>
                </c:pt>
                <c:pt idx="2">
                  <c:v>1141.6799999999998</c:v>
                </c:pt>
                <c:pt idx="3">
                  <c:v>1050.21</c:v>
                </c:pt>
                <c:pt idx="4">
                  <c:v>955.62</c:v>
                </c:pt>
                <c:pt idx="5">
                  <c:v>908.73750000000007</c:v>
                </c:pt>
                <c:pt idx="6">
                  <c:v>856.53562499999998</c:v>
                </c:pt>
              </c:numCache>
            </c:numRef>
          </c:yVal>
          <c:smooth val="0"/>
          <c:extLst>
            <c:ext xmlns:c16="http://schemas.microsoft.com/office/drawing/2014/chart" uri="{C3380CC4-5D6E-409C-BE32-E72D297353CC}">
              <c16:uniqueId val="{00000001-AABB-425D-9D4C-77AD2CE005C7}"/>
            </c:ext>
          </c:extLst>
        </c:ser>
        <c:dLbls>
          <c:showLegendKey val="0"/>
          <c:showVal val="0"/>
          <c:showCatName val="0"/>
          <c:showSerName val="0"/>
          <c:showPercent val="0"/>
          <c:showBubbleSize val="0"/>
        </c:dLbls>
        <c:axId val="853969144"/>
        <c:axId val="853970128"/>
      </c:scatterChart>
      <c:valAx>
        <c:axId val="853969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a:t>
                </a:r>
              </a:p>
            </c:rich>
          </c:tx>
          <c:layout>
            <c:manualLayout>
              <c:xMode val="edge"/>
              <c:yMode val="edge"/>
              <c:x val="0.4881215830553931"/>
              <c:y val="0.90608917470646178"/>
            </c:manualLayout>
          </c:layout>
          <c:overlay val="0"/>
          <c:spPr>
            <a:noFill/>
            <a:ln>
              <a:noFill/>
            </a:ln>
            <a:effectLst/>
          </c:sp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70128"/>
        <c:crosses val="autoZero"/>
        <c:crossBetween val="midCat"/>
      </c:valAx>
      <c:valAx>
        <c:axId val="85397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Heat Input (GJ/h)</a:t>
                </a:r>
              </a:p>
            </c:rich>
          </c:tx>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69144"/>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19</xdr:row>
      <xdr:rowOff>0</xdr:rowOff>
    </xdr:from>
    <xdr:to>
      <xdr:col>13</xdr:col>
      <xdr:colOff>304800</xdr:colOff>
      <xdr:row>19</xdr:row>
      <xdr:rowOff>304800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3E5364E-0C26-4240-AC76-32E0164F210A}"/>
            </a:ext>
          </a:extLst>
        </xdr:cNvPr>
        <xdr:cNvSpPr>
          <a:spLocks noChangeAspect="1" noChangeArrowheads="1"/>
        </xdr:cNvSpPr>
      </xdr:nvSpPr>
      <xdr:spPr bwMode="auto">
        <a:xfrm>
          <a:off x="20878800" y="585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E6C77B18-5CA1-4F1F-8B8B-03C79CB2B5FC}"/>
            </a:ext>
          </a:extLst>
        </xdr:cNvPr>
        <xdr:cNvSpPr>
          <a:spLocks noChangeAspect="1" noChangeArrowheads="1"/>
        </xdr:cNvSpPr>
      </xdr:nvSpPr>
      <xdr:spPr bwMode="auto">
        <a:xfrm>
          <a:off x="20878800" y="585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5E0C171-EFC0-4075-9927-C42ACBBBDAFC}"/>
            </a:ext>
          </a:extLst>
        </xdr:cNvPr>
        <xdr:cNvSpPr>
          <a:spLocks noChangeAspect="1" noChangeArrowheads="1"/>
        </xdr:cNvSpPr>
      </xdr:nvSpPr>
      <xdr:spPr bwMode="auto">
        <a:xfrm>
          <a:off x="20891500" y="827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AE7233A-C41A-4E16-8DE8-DAFE7CB801F4}"/>
            </a:ext>
          </a:extLst>
        </xdr:cNvPr>
        <xdr:cNvSpPr>
          <a:spLocks noChangeAspect="1" noChangeArrowheads="1"/>
        </xdr:cNvSpPr>
      </xdr:nvSpPr>
      <xdr:spPr bwMode="auto">
        <a:xfrm>
          <a:off x="20891500" y="827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41EA9012-5D5F-46FA-AB61-7D6C577D09BC}"/>
            </a:ext>
          </a:extLst>
        </xdr:cNvPr>
        <xdr:cNvSpPr>
          <a:spLocks noChangeAspect="1" noChangeArrowheads="1"/>
        </xdr:cNvSpPr>
      </xdr:nvSpPr>
      <xdr:spPr bwMode="auto">
        <a:xfrm>
          <a:off x="20891500" y="827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9C4DA77-C7B3-4C2B-A869-44BA231BF18B}"/>
            </a:ext>
          </a:extLst>
        </xdr:cNvPr>
        <xdr:cNvSpPr>
          <a:spLocks noChangeAspect="1" noChangeArrowheads="1"/>
        </xdr:cNvSpPr>
      </xdr:nvSpPr>
      <xdr:spPr bwMode="auto">
        <a:xfrm>
          <a:off x="20891500" y="827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466634D7-2FBE-428F-BB66-F20F4C5297A9}"/>
            </a:ext>
          </a:extLst>
        </xdr:cNvPr>
        <xdr:cNvSpPr>
          <a:spLocks noChangeAspect="1" noChangeArrowheads="1"/>
        </xdr:cNvSpPr>
      </xdr:nvSpPr>
      <xdr:spPr bwMode="auto">
        <a:xfrm>
          <a:off x="20891500" y="827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50C7E3C-BF14-430A-AE1C-0F5656D1BB6D}"/>
            </a:ext>
          </a:extLst>
        </xdr:cNvPr>
        <xdr:cNvSpPr>
          <a:spLocks noChangeAspect="1" noChangeArrowheads="1"/>
        </xdr:cNvSpPr>
      </xdr:nvSpPr>
      <xdr:spPr bwMode="auto">
        <a:xfrm>
          <a:off x="20891500" y="827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1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26569DC7-049A-4A8F-B538-AAB7535F1E0E}"/>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1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4088CFF5-6991-4904-A63D-588A9496D063}"/>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1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BC691F8-77DE-4717-ACE9-EFB54809494C}"/>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1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07B63E9-B8F0-4FE2-B915-E95BCA6E3E4E}"/>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1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235072A-2B14-4444-AC67-19FE148568C8}"/>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1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D96F21E-0B93-454A-B2BF-9CEED0A6A810}"/>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1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C5D2DCB-A990-4BDE-AF78-ABF9C321C7CD}"/>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1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2AD4E00-BA74-4554-B629-237A2E1D781A}"/>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346327</xdr:colOff>
      <xdr:row>19</xdr:row>
      <xdr:rowOff>315370</xdr:rowOff>
    </xdr:from>
    <xdr:to>
      <xdr:col>21</xdr:col>
      <xdr:colOff>922987</xdr:colOff>
      <xdr:row>31</xdr:row>
      <xdr:rowOff>46182</xdr:rowOff>
    </xdr:to>
    <xdr:graphicFrame macro="">
      <xdr:nvGraphicFramePr>
        <xdr:cNvPr id="19" name="Chart 18" descr="This graph shows heat input plotted with respect to megawatt values" title="Heat Input Curve">
          <a:extLst>
            <a:ext uri="{FF2B5EF4-FFF2-40B4-BE49-F238E27FC236}">
              <a16:creationId xmlns:a16="http://schemas.microsoft.com/office/drawing/2014/main" id="{18476DFE-1453-40BF-AEC3-E87597766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EB99B3D-904D-465B-B547-F2A1102D1B07}"/>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7DFFCEE-16CC-4C30-BB10-095F51819C4D}"/>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EC7BB822-28AD-41EC-B631-BEC10ADF389D}"/>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4BC2A39-EA4E-48B6-9500-1ABB7AF1F70B}"/>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26CAFC4C-302E-433D-BFF4-82E926E50E5E}"/>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EE5D3F4-D1B6-456D-98C9-575ABEA9ADCA}"/>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525E89C-D915-4DFA-A657-2795784ACD4D}"/>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9A36740-47B0-4EC7-87BC-790EF295115B}"/>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1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C9C3428-5BB1-40AB-804E-4F5CD49D005B}"/>
            </a:ext>
          </a:extLst>
        </xdr:cNvPr>
        <xdr:cNvSpPr>
          <a:spLocks noChangeAspect="1" noChangeArrowheads="1"/>
        </xdr:cNvSpPr>
      </xdr:nvSpPr>
      <xdr:spPr bwMode="auto">
        <a:xfrm>
          <a:off x="20888325" y="945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2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F4283486-5073-4B39-9717-08F214D05CE0}"/>
            </a:ext>
          </a:extLst>
        </xdr:cNvPr>
        <xdr:cNvSpPr>
          <a:spLocks noChangeAspect="1" noChangeArrowheads="1"/>
        </xdr:cNvSpPr>
      </xdr:nvSpPr>
      <xdr:spPr bwMode="auto">
        <a:xfrm>
          <a:off x="20888325" y="945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2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463A8D4F-BAA5-44F4-8FC5-111E93D0D8AF}"/>
            </a:ext>
          </a:extLst>
        </xdr:cNvPr>
        <xdr:cNvSpPr>
          <a:spLocks noChangeAspect="1" noChangeArrowheads="1"/>
        </xdr:cNvSpPr>
      </xdr:nvSpPr>
      <xdr:spPr bwMode="auto">
        <a:xfrm>
          <a:off x="20888325" y="945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3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F388E06-3A68-44B7-A2D5-4A675EE58F83}"/>
            </a:ext>
          </a:extLst>
        </xdr:cNvPr>
        <xdr:cNvSpPr>
          <a:spLocks noChangeAspect="1" noChangeArrowheads="1"/>
        </xdr:cNvSpPr>
      </xdr:nvSpPr>
      <xdr:spPr bwMode="auto">
        <a:xfrm>
          <a:off x="20888325" y="945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3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209FE0D-08B5-4607-B79B-79BD02473953}"/>
            </a:ext>
          </a:extLst>
        </xdr:cNvPr>
        <xdr:cNvSpPr>
          <a:spLocks noChangeAspect="1" noChangeArrowheads="1"/>
        </xdr:cNvSpPr>
      </xdr:nvSpPr>
      <xdr:spPr bwMode="auto">
        <a:xfrm>
          <a:off x="20888325" y="945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3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209B4DDF-65A9-421A-84A8-76474F885BF1}"/>
            </a:ext>
          </a:extLst>
        </xdr:cNvPr>
        <xdr:cNvSpPr>
          <a:spLocks noChangeAspect="1" noChangeArrowheads="1"/>
        </xdr:cNvSpPr>
      </xdr:nvSpPr>
      <xdr:spPr bwMode="auto">
        <a:xfrm>
          <a:off x="20888325" y="945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13</xdr:col>
      <xdr:colOff>0</xdr:colOff>
      <xdr:row>20</xdr:row>
      <xdr:rowOff>0</xdr:rowOff>
    </xdr:from>
    <xdr:ext cx="304800" cy="304800"/>
    <xdr:sp macro="" textlink="">
      <xdr:nvSpPr>
        <xdr:cNvPr id="3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F9945655-CA6A-4324-A43A-1CC3DACB24B3}"/>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3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F17F189-0327-467B-83DD-67BFDCBE91A1}"/>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3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2529F658-7ACD-46F7-BCFC-F4A2EC5C6B9B}"/>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3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47A9CC5-0DCA-45E4-8A3F-837D7B9C8953}"/>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3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9E8C24D-3046-4769-9698-7CC64BAA0695}"/>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3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3B3B522B-51EB-41E3-AD3A-478A508ED37B}"/>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4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463F54C-A42E-403E-A4B1-AA5B892B2D33}"/>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4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371E6F4-B1BE-4E50-B495-165BDC291765}"/>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4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3DA83B52-6EB9-476E-A828-71CFE0381EB1}"/>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4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D2B90D2-BB95-424D-AB67-BF0E5A94C1F5}"/>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13</xdr:col>
      <xdr:colOff>0</xdr:colOff>
      <xdr:row>20</xdr:row>
      <xdr:rowOff>0</xdr:rowOff>
    </xdr:from>
    <xdr:to>
      <xdr:col>13</xdr:col>
      <xdr:colOff>304800</xdr:colOff>
      <xdr:row>20</xdr:row>
      <xdr:rowOff>304800</xdr:rowOff>
    </xdr:to>
    <xdr:sp macro="" textlink="">
      <xdr:nvSpPr>
        <xdr:cNvPr id="4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2E67B1C-D38E-424E-8AED-886279709F69}"/>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4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892F04C-1C5B-4A19-B67C-153F9BE04E4C}"/>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4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DACBFAA-EDD4-4C98-A55D-4377A756057F}"/>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4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BCC8DB8-B379-4FE8-933F-4F294EDC07B5}"/>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4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4B1447F-0800-4B4B-AA05-16A83F7821CE}"/>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4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2B39E3B-BC81-4C28-AC06-7F112FDFAAC1}"/>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4368B18C-B737-4F44-99AF-9BE80E6C837C}"/>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E9E2572-13B0-4DC7-85C1-A90033B96B09}"/>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9FEBCDC-91D5-4A00-BA84-623AD5BA6A95}"/>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E84E4573-E067-4780-808A-DE751AA2CF6C}"/>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2F2F82C2-1C8A-4D35-BF2F-C0B73D6BEA97}"/>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65975C3-CCD7-4EE1-AA28-10B667745359}"/>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F5A6402-5DC0-4F44-A63E-BCA1400AC80A}"/>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AB64FDA9-3B0F-47E6-BC09-C6EEA905B720}"/>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298AD82-1518-4CCA-B2BD-64932D5ACFF7}"/>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23322147-5064-42AB-9810-09C56419DD84}"/>
            </a:ext>
          </a:extLst>
        </xdr:cNvPr>
        <xdr:cNvSpPr>
          <a:spLocks noChangeAspect="1" noChangeArrowheads="1"/>
        </xdr:cNvSpPr>
      </xdr:nvSpPr>
      <xdr:spPr bwMode="auto">
        <a:xfrm>
          <a:off x="20888325" y="102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13</xdr:col>
      <xdr:colOff>0</xdr:colOff>
      <xdr:row>23</xdr:row>
      <xdr:rowOff>0</xdr:rowOff>
    </xdr:from>
    <xdr:ext cx="304800" cy="301625"/>
    <xdr:sp macro="" textlink="">
      <xdr:nvSpPr>
        <xdr:cNvPr id="6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171D5DD-48ED-4672-AD37-8D56BF6DEFDA}"/>
            </a:ext>
          </a:extLst>
        </xdr:cNvPr>
        <xdr:cNvSpPr>
          <a:spLocks noChangeAspect="1" noChangeArrowheads="1"/>
        </xdr:cNvSpPr>
      </xdr:nvSpPr>
      <xdr:spPr bwMode="auto">
        <a:xfrm>
          <a:off x="20888325" y="11563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6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30E1C74-FF79-4A57-9239-3F50E0079BD0}"/>
            </a:ext>
          </a:extLst>
        </xdr:cNvPr>
        <xdr:cNvSpPr>
          <a:spLocks noChangeAspect="1" noChangeArrowheads="1"/>
        </xdr:cNvSpPr>
      </xdr:nvSpPr>
      <xdr:spPr bwMode="auto">
        <a:xfrm>
          <a:off x="20888325" y="11563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6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E27520D0-8A20-4EA5-A4F8-AB8B14DAFA2B}"/>
            </a:ext>
          </a:extLst>
        </xdr:cNvPr>
        <xdr:cNvSpPr>
          <a:spLocks noChangeAspect="1" noChangeArrowheads="1"/>
        </xdr:cNvSpPr>
      </xdr:nvSpPr>
      <xdr:spPr bwMode="auto">
        <a:xfrm>
          <a:off x="20888325" y="11563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6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91E3482-BBF4-4F49-9E00-9304109DB11A}"/>
            </a:ext>
          </a:extLst>
        </xdr:cNvPr>
        <xdr:cNvSpPr>
          <a:spLocks noChangeAspect="1" noChangeArrowheads="1"/>
        </xdr:cNvSpPr>
      </xdr:nvSpPr>
      <xdr:spPr bwMode="auto">
        <a:xfrm>
          <a:off x="20888325" y="11563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6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719C817-CD92-4DB3-9F05-95A5955A5046}"/>
            </a:ext>
          </a:extLst>
        </xdr:cNvPr>
        <xdr:cNvSpPr>
          <a:spLocks noChangeAspect="1" noChangeArrowheads="1"/>
        </xdr:cNvSpPr>
      </xdr:nvSpPr>
      <xdr:spPr bwMode="auto">
        <a:xfrm>
          <a:off x="20888325" y="11563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6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C3F5419-2AF9-4B2C-96DA-DD919859456D}"/>
            </a:ext>
          </a:extLst>
        </xdr:cNvPr>
        <xdr:cNvSpPr>
          <a:spLocks noChangeAspect="1" noChangeArrowheads="1"/>
        </xdr:cNvSpPr>
      </xdr:nvSpPr>
      <xdr:spPr bwMode="auto">
        <a:xfrm>
          <a:off x="20888325" y="11563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6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94C24AE-EC33-4ADB-9AB9-C394B72E59AC}"/>
            </a:ext>
          </a:extLst>
        </xdr:cNvPr>
        <xdr:cNvSpPr>
          <a:spLocks noChangeAspect="1" noChangeArrowheads="1"/>
        </xdr:cNvSpPr>
      </xdr:nvSpPr>
      <xdr:spPr bwMode="auto">
        <a:xfrm>
          <a:off x="20888325" y="11563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6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D7B3254-4487-4143-8A69-40A9C1648C68}"/>
            </a:ext>
          </a:extLst>
        </xdr:cNvPr>
        <xdr:cNvSpPr>
          <a:spLocks noChangeAspect="1" noChangeArrowheads="1"/>
        </xdr:cNvSpPr>
      </xdr:nvSpPr>
      <xdr:spPr bwMode="auto">
        <a:xfrm>
          <a:off x="20888325" y="11563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19</xdr:row>
      <xdr:rowOff>0</xdr:rowOff>
    </xdr:from>
    <xdr:to>
      <xdr:col>17</xdr:col>
      <xdr:colOff>304800</xdr:colOff>
      <xdr:row>20</xdr:row>
      <xdr:rowOff>350063</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3531FEEF-50CB-427E-80E3-4D0ED2A49F6D}"/>
            </a:ext>
          </a:extLst>
        </xdr:cNvPr>
        <xdr:cNvSpPr>
          <a:spLocks noChangeAspect="1" noChangeArrowheads="1"/>
        </xdr:cNvSpPr>
      </xdr:nvSpPr>
      <xdr:spPr bwMode="auto">
        <a:xfrm>
          <a:off x="25863550" y="6934200"/>
          <a:ext cx="304800" cy="9056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19</xdr:row>
      <xdr:rowOff>0</xdr:rowOff>
    </xdr:from>
    <xdr:to>
      <xdr:col>16</xdr:col>
      <xdr:colOff>304800</xdr:colOff>
      <xdr:row>20</xdr:row>
      <xdr:rowOff>350063</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4352DA2B-C304-4FA8-B7F3-A75E3CE1CBA6}"/>
            </a:ext>
          </a:extLst>
        </xdr:cNvPr>
        <xdr:cNvSpPr>
          <a:spLocks noChangeAspect="1" noChangeArrowheads="1"/>
        </xdr:cNvSpPr>
      </xdr:nvSpPr>
      <xdr:spPr bwMode="auto">
        <a:xfrm>
          <a:off x="25260300" y="6934200"/>
          <a:ext cx="304800" cy="9056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19</xdr:row>
      <xdr:rowOff>0</xdr:rowOff>
    </xdr:from>
    <xdr:to>
      <xdr:col>17</xdr:col>
      <xdr:colOff>304800</xdr:colOff>
      <xdr:row>20</xdr:row>
      <xdr:rowOff>350063</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4391465-62F2-4A12-B7F9-82B60EFC8958}"/>
            </a:ext>
          </a:extLst>
        </xdr:cNvPr>
        <xdr:cNvSpPr>
          <a:spLocks noChangeAspect="1" noChangeArrowheads="1"/>
        </xdr:cNvSpPr>
      </xdr:nvSpPr>
      <xdr:spPr bwMode="auto">
        <a:xfrm>
          <a:off x="26485850" y="6927850"/>
          <a:ext cx="304800" cy="9056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19</xdr:row>
      <xdr:rowOff>0</xdr:rowOff>
    </xdr:from>
    <xdr:to>
      <xdr:col>16</xdr:col>
      <xdr:colOff>304800</xdr:colOff>
      <xdr:row>20</xdr:row>
      <xdr:rowOff>350063</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3CC2B0A5-0602-432A-8CC5-F765E2B92E93}"/>
            </a:ext>
          </a:extLst>
        </xdr:cNvPr>
        <xdr:cNvSpPr>
          <a:spLocks noChangeAspect="1" noChangeArrowheads="1"/>
        </xdr:cNvSpPr>
      </xdr:nvSpPr>
      <xdr:spPr bwMode="auto">
        <a:xfrm>
          <a:off x="25882600" y="6927850"/>
          <a:ext cx="304800" cy="9056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96612</xdr:colOff>
      <xdr:row>3</xdr:row>
      <xdr:rowOff>154486</xdr:rowOff>
    </xdr:from>
    <xdr:to>
      <xdr:col>4</xdr:col>
      <xdr:colOff>5046889</xdr:colOff>
      <xdr:row>5</xdr:row>
      <xdr:rowOff>917864</xdr:rowOff>
    </xdr:to>
    <xdr:pic>
      <xdr:nvPicPr>
        <xdr:cNvPr id="2" name="Picture 2" descr="An equation that determines energy reference level using incremental heat rate, total fuel related costs, performance factor, emission costs, and operating and maintenance costs." title="Energy Reference Level">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6019430" y="2094122"/>
          <a:ext cx="4950277" cy="1594651"/>
        </a:xfrm>
        <a:prstGeom prst="rect">
          <a:avLst/>
        </a:prstGeom>
      </xdr:spPr>
    </xdr:pic>
    <xdr:clientData/>
  </xdr:twoCellAnchor>
  <xdr:twoCellAnchor>
    <xdr:from>
      <xdr:col>4</xdr:col>
      <xdr:colOff>103740</xdr:colOff>
      <xdr:row>7</xdr:row>
      <xdr:rowOff>349250</xdr:rowOff>
    </xdr:from>
    <xdr:to>
      <xdr:col>4</xdr:col>
      <xdr:colOff>5076372</xdr:colOff>
      <xdr:row>8</xdr:row>
      <xdr:rowOff>883228</xdr:rowOff>
    </xdr:to>
    <xdr:pic>
      <xdr:nvPicPr>
        <xdr:cNvPr id="3" name="Picture 3" descr="An equation that determines speed no load reference level using speed no load heat consumption, total fuel related costs, performance factor, emissions costs, and operating and maintenance costs." title="Speed No Load Reference Level">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b="20861"/>
        <a:stretch/>
      </xdr:blipFill>
      <xdr:spPr>
        <a:xfrm>
          <a:off x="6026558" y="5094432"/>
          <a:ext cx="4972632" cy="1347932"/>
        </a:xfrm>
        <a:prstGeom prst="rect">
          <a:avLst/>
        </a:prstGeom>
      </xdr:spPr>
    </xdr:pic>
    <xdr:clientData/>
  </xdr:twoCellAnchor>
  <xdr:twoCellAnchor editAs="oneCell">
    <xdr:from>
      <xdr:col>4</xdr:col>
      <xdr:colOff>159509</xdr:colOff>
      <xdr:row>9</xdr:row>
      <xdr:rowOff>239583</xdr:rowOff>
    </xdr:from>
    <xdr:to>
      <xdr:col>4</xdr:col>
      <xdr:colOff>4674777</xdr:colOff>
      <xdr:row>12</xdr:row>
      <xdr:rowOff>207818</xdr:rowOff>
    </xdr:to>
    <xdr:pic>
      <xdr:nvPicPr>
        <xdr:cNvPr id="5" name="Picture 4" descr="An equation that determines start-up offer reference level using start fuel consumed, total fuel related cost, performance factor, start-up station service quantity, station service price, start-up emissions costs, oeprating and maintenance costs, and start-up offer escalation factor" title="Start-up Offer Reference Level">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6082327" y="7166856"/>
          <a:ext cx="4515268" cy="26525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esoonline.sharepoint.com/sites/collaboration/Projects/MRP/Energy%20Implementation/Ex_Pos_Cost_Thermal_CombinedCycle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ReferenceLevelCostComponents_CT"/>
      <sheetName val="Defn of CostComponents_CT"/>
      <sheetName val="ReferenceLevelCostComponents_ST"/>
      <sheetName val="Defn of CostComponents_ST"/>
      <sheetName val="FinDispatchDataParameter - Phys"/>
      <sheetName val="FinDispatchDataParameter - PSU"/>
      <sheetName val="Non-finDispatchParameters - CT"/>
      <sheetName val="Non-finDispatchParameters - ST"/>
      <sheetName val="Non-finDispatchParameters - PSU"/>
      <sheetName val="Reference Quantity"/>
      <sheetName val="Supporting Documentation List"/>
      <sheetName val="Change Log (to be deleted)"/>
      <sheetName val="CostComponents_CT"/>
      <sheetName val="CostComponents_ST"/>
    </sheetNames>
    <sheetDataSet>
      <sheetData sheetId="0"/>
      <sheetData sheetId="1"/>
      <sheetData sheetId="2"/>
      <sheetData sheetId="3"/>
      <sheetData sheetId="4"/>
      <sheetData sheetId="5">
        <row r="14">
          <cell r="E14">
            <v>3.25</v>
          </cell>
        </row>
        <row r="15">
          <cell r="E15">
            <v>30</v>
          </cell>
        </row>
        <row r="16">
          <cell r="E16">
            <v>125</v>
          </cell>
        </row>
      </sheetData>
      <sheetData sheetId="6"/>
      <sheetData sheetId="7"/>
      <sheetData sheetId="8"/>
      <sheetData sheetId="9"/>
      <sheetData sheetId="10" refreshError="1"/>
      <sheetData sheetId="11"/>
      <sheetData sheetId="12"/>
      <sheetData sheetId="13"/>
      <sheetData sheetId="14"/>
    </sheetDataSet>
  </externalBook>
</externalLink>
</file>

<file path=xl/theme/theme1.xml><?xml version="1.0" encoding="utf-8"?>
<a:theme xmlns:a="http://schemas.openxmlformats.org/drawingml/2006/main" name="Excel Theme">
  <a:themeElements>
    <a:clrScheme name="IESO Theme">
      <a:dk1>
        <a:sysClr val="windowText" lastClr="000000"/>
      </a:dk1>
      <a:lt1>
        <a:sysClr val="window" lastClr="FFFFFF"/>
      </a:lt1>
      <a:dk2>
        <a:srgbClr val="44546A"/>
      </a:dk2>
      <a:lt2>
        <a:srgbClr val="E7E6E6"/>
      </a:lt2>
      <a:accent1>
        <a:srgbClr val="8CD2F4"/>
      </a:accent1>
      <a:accent2>
        <a:srgbClr val="EF3E42"/>
      </a:accent2>
      <a:accent3>
        <a:srgbClr val="A5A5A5"/>
      </a:accent3>
      <a:accent4>
        <a:srgbClr val="FFCC33"/>
      </a:accent4>
      <a:accent5>
        <a:srgbClr val="4472C4"/>
      </a:accent5>
      <a:accent6>
        <a:srgbClr val="49A942"/>
      </a:accent6>
      <a:hlink>
        <a:srgbClr val="2D3CA3"/>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topLeftCell="A3" zoomScale="70" zoomScaleNormal="70" workbookViewId="0">
      <selection activeCell="A3" sqref="A3:H4"/>
    </sheetView>
  </sheetViews>
  <sheetFormatPr defaultRowHeight="14.5"/>
  <cols>
    <col min="1" max="1" width="24.90625" customWidth="1"/>
    <col min="2" max="2" width="40.08984375" customWidth="1"/>
    <col min="3" max="3" width="28.453125" customWidth="1"/>
    <col min="4" max="4" width="33.08984375" customWidth="1"/>
    <col min="5" max="5" width="42.90625" bestFit="1" customWidth="1"/>
    <col min="6" max="6" width="16.90625" customWidth="1"/>
    <col min="8" max="8" width="20.54296875" customWidth="1"/>
  </cols>
  <sheetData>
    <row r="1" spans="1:8" ht="18.5">
      <c r="A1" s="304" t="s">
        <v>0</v>
      </c>
      <c r="B1" s="304"/>
      <c r="C1" s="304"/>
      <c r="D1" s="304"/>
      <c r="E1" s="304"/>
      <c r="F1" s="304"/>
      <c r="G1" s="304"/>
      <c r="H1" s="304"/>
    </row>
    <row r="2" spans="1:8" s="121" customFormat="1" ht="69.650000000000006" customHeight="1">
      <c r="A2" s="305" t="s">
        <v>586</v>
      </c>
      <c r="B2" s="306"/>
      <c r="C2" s="306"/>
      <c r="D2" s="306"/>
      <c r="E2" s="306"/>
      <c r="F2" s="306"/>
      <c r="G2" s="306"/>
      <c r="H2" s="307"/>
    </row>
    <row r="3" spans="1:8" ht="15" customHeight="1">
      <c r="A3" s="316" t="s">
        <v>1</v>
      </c>
      <c r="B3" s="317"/>
      <c r="C3" s="317"/>
      <c r="D3" s="317"/>
      <c r="E3" s="317"/>
      <c r="F3" s="317"/>
      <c r="G3" s="317"/>
      <c r="H3" s="318"/>
    </row>
    <row r="4" spans="1:8" ht="102" customHeight="1">
      <c r="A4" s="319"/>
      <c r="B4" s="320"/>
      <c r="C4" s="320"/>
      <c r="D4" s="320"/>
      <c r="E4" s="320"/>
      <c r="F4" s="320"/>
      <c r="G4" s="320"/>
      <c r="H4" s="321"/>
    </row>
    <row r="5" spans="1:8" ht="77.25" customHeight="1">
      <c r="A5" s="310" t="s">
        <v>594</v>
      </c>
      <c r="B5" s="311"/>
      <c r="C5" s="311"/>
      <c r="D5" s="311"/>
      <c r="E5" s="311"/>
      <c r="F5" s="311"/>
      <c r="G5" s="311"/>
      <c r="H5" s="312"/>
    </row>
    <row r="6" spans="1:8" ht="197.15" customHeight="1">
      <c r="A6" s="313"/>
      <c r="B6" s="314"/>
      <c r="C6" s="314"/>
      <c r="D6" s="314"/>
      <c r="E6" s="314"/>
      <c r="F6" s="314"/>
      <c r="G6" s="314"/>
      <c r="H6" s="315"/>
    </row>
    <row r="7" spans="1:8" ht="15" thickBot="1"/>
    <row r="8" spans="1:8">
      <c r="A8" s="9"/>
      <c r="B8" s="308" t="s">
        <v>2</v>
      </c>
      <c r="C8" s="309"/>
      <c r="D8" s="7"/>
      <c r="E8" s="308" t="s">
        <v>3</v>
      </c>
      <c r="F8" s="309"/>
      <c r="G8" s="7"/>
      <c r="H8" s="5"/>
    </row>
    <row r="9" spans="1:8">
      <c r="A9" s="8"/>
      <c r="B9" s="10" t="s">
        <v>4</v>
      </c>
      <c r="C9" s="231" t="s">
        <v>5</v>
      </c>
      <c r="E9" s="10" t="s">
        <v>4</v>
      </c>
      <c r="F9" s="231" t="s">
        <v>6</v>
      </c>
      <c r="H9" s="4"/>
    </row>
    <row r="10" spans="1:8">
      <c r="A10" s="8"/>
      <c r="B10" s="10" t="s">
        <v>7</v>
      </c>
      <c r="C10" s="232">
        <v>123456</v>
      </c>
      <c r="E10" s="10" t="s">
        <v>7</v>
      </c>
      <c r="F10" s="232">
        <v>123455</v>
      </c>
      <c r="H10" s="4"/>
    </row>
    <row r="11" spans="1:8">
      <c r="A11" s="8"/>
      <c r="B11" s="10" t="s">
        <v>8</v>
      </c>
      <c r="C11" s="231" t="s">
        <v>9</v>
      </c>
      <c r="E11" s="10" t="s">
        <v>8</v>
      </c>
      <c r="F11" s="231" t="s">
        <v>9</v>
      </c>
    </row>
    <row r="12" spans="1:8" ht="29">
      <c r="A12" s="8"/>
      <c r="B12" s="123" t="s">
        <v>10</v>
      </c>
      <c r="C12" s="233">
        <v>44312</v>
      </c>
      <c r="D12" s="4"/>
      <c r="E12" s="123" t="s">
        <v>10</v>
      </c>
      <c r="F12" s="233">
        <v>44312</v>
      </c>
    </row>
    <row r="13" spans="1:8" ht="48" customHeight="1" thickBot="1">
      <c r="B13" s="124" t="s">
        <v>11</v>
      </c>
      <c r="C13" s="234">
        <v>45260</v>
      </c>
      <c r="E13" s="124" t="s">
        <v>11</v>
      </c>
      <c r="F13" s="234">
        <v>45260</v>
      </c>
    </row>
    <row r="16" spans="1:8" ht="15" thickBot="1"/>
    <row r="17" spans="1:6">
      <c r="B17" s="308" t="s">
        <v>12</v>
      </c>
      <c r="C17" s="309"/>
      <c r="E17" s="308" t="s">
        <v>13</v>
      </c>
      <c r="F17" s="309"/>
    </row>
    <row r="18" spans="1:6">
      <c r="B18" s="10" t="s">
        <v>4</v>
      </c>
      <c r="C18" s="231" t="s">
        <v>14</v>
      </c>
      <c r="E18" s="10" t="s">
        <v>4</v>
      </c>
      <c r="F18" s="231"/>
    </row>
    <row r="19" spans="1:6">
      <c r="B19" s="10" t="s">
        <v>7</v>
      </c>
      <c r="C19" s="232">
        <v>123454</v>
      </c>
      <c r="E19" s="10" t="s">
        <v>7</v>
      </c>
      <c r="F19" s="231"/>
    </row>
    <row r="20" spans="1:6">
      <c r="B20" s="10" t="s">
        <v>8</v>
      </c>
      <c r="C20" s="231" t="s">
        <v>15</v>
      </c>
      <c r="E20" s="10" t="s">
        <v>8</v>
      </c>
      <c r="F20" s="231"/>
    </row>
    <row r="21" spans="1:6" ht="29">
      <c r="B21" s="123" t="s">
        <v>10</v>
      </c>
      <c r="C21" s="300">
        <v>44312</v>
      </c>
      <c r="E21" s="123" t="s">
        <v>10</v>
      </c>
      <c r="F21" s="231" t="s">
        <v>16</v>
      </c>
    </row>
    <row r="22" spans="1:6" ht="48" customHeight="1" thickBot="1">
      <c r="B22" s="124" t="s">
        <v>11</v>
      </c>
      <c r="C22" s="299">
        <v>45260</v>
      </c>
      <c r="E22" s="124" t="s">
        <v>11</v>
      </c>
      <c r="F22" s="235" t="s">
        <v>16</v>
      </c>
    </row>
    <row r="25" spans="1:6">
      <c r="A25" s="111" t="s">
        <v>17</v>
      </c>
      <c r="B25" s="111"/>
      <c r="C25" s="111"/>
      <c r="D25" s="111"/>
    </row>
    <row r="26" spans="1:6" ht="15" thickBot="1">
      <c r="A26" s="111"/>
      <c r="B26" s="111"/>
      <c r="C26" s="111"/>
      <c r="D26" s="111"/>
    </row>
    <row r="27" spans="1:6">
      <c r="A27" s="112" t="s">
        <v>18</v>
      </c>
      <c r="B27" s="113" t="s">
        <v>19</v>
      </c>
      <c r="C27" s="113" t="s">
        <v>20</v>
      </c>
      <c r="D27" s="114" t="s">
        <v>21</v>
      </c>
    </row>
    <row r="28" spans="1:6" ht="58">
      <c r="A28" s="115" t="s">
        <v>22</v>
      </c>
      <c r="B28" s="116"/>
      <c r="C28" s="116" t="s">
        <v>23</v>
      </c>
      <c r="D28" s="117"/>
    </row>
    <row r="29" spans="1:6" ht="101.5">
      <c r="A29" s="115" t="s">
        <v>24</v>
      </c>
      <c r="B29" s="116"/>
      <c r="C29" s="116" t="s">
        <v>25</v>
      </c>
      <c r="D29" s="117"/>
    </row>
    <row r="30" spans="1:6" ht="101.5">
      <c r="A30" s="115" t="s">
        <v>26</v>
      </c>
      <c r="B30" s="116"/>
      <c r="C30" s="116" t="s">
        <v>27</v>
      </c>
      <c r="D30" s="117"/>
    </row>
    <row r="31" spans="1:6" ht="363" thickBot="1">
      <c r="A31" s="118" t="s">
        <v>28</v>
      </c>
      <c r="B31" s="119"/>
      <c r="C31" s="119" t="s">
        <v>29</v>
      </c>
      <c r="D31" s="120" t="s">
        <v>30</v>
      </c>
    </row>
  </sheetData>
  <mergeCells count="8">
    <mergeCell ref="A1:H1"/>
    <mergeCell ref="A2:H2"/>
    <mergeCell ref="B17:C17"/>
    <mergeCell ref="E17:F17"/>
    <mergeCell ref="B8:C8"/>
    <mergeCell ref="A5:H6"/>
    <mergeCell ref="A3:H4"/>
    <mergeCell ref="E8:F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opLeftCell="B1" zoomScale="87" zoomScaleNormal="87" workbookViewId="0">
      <selection activeCell="D2" sqref="D2"/>
    </sheetView>
  </sheetViews>
  <sheetFormatPr defaultColWidth="9.08984375" defaultRowHeight="14.5"/>
  <cols>
    <col min="1" max="1" width="3" bestFit="1" customWidth="1"/>
    <col min="2" max="2" width="28.08984375" customWidth="1"/>
    <col min="3" max="3" width="8.90625" bestFit="1" customWidth="1"/>
    <col min="4" max="4" width="44.08984375" customWidth="1"/>
    <col min="5" max="5" width="16.453125" customWidth="1"/>
    <col min="6" max="6" width="12.90625" customWidth="1"/>
    <col min="7" max="7" width="17.453125" customWidth="1"/>
    <col min="8" max="8" width="16.54296875" customWidth="1"/>
    <col min="9" max="9" width="12.453125" customWidth="1"/>
    <col min="10" max="10" width="12.08984375" customWidth="1"/>
    <col min="11" max="11" width="27.453125" bestFit="1" customWidth="1"/>
  </cols>
  <sheetData>
    <row r="1" spans="1:11" ht="39">
      <c r="A1" s="11" t="s">
        <v>229</v>
      </c>
      <c r="B1" s="11" t="s">
        <v>421</v>
      </c>
      <c r="C1" s="11" t="s">
        <v>388</v>
      </c>
      <c r="D1" s="11" t="s">
        <v>20</v>
      </c>
      <c r="E1" s="11" t="s">
        <v>470</v>
      </c>
      <c r="F1" s="11" t="s">
        <v>471</v>
      </c>
      <c r="G1" s="11" t="s">
        <v>472</v>
      </c>
      <c r="H1" s="11" t="s">
        <v>473</v>
      </c>
      <c r="I1" s="11" t="s">
        <v>474</v>
      </c>
      <c r="J1" s="11" t="s">
        <v>475</v>
      </c>
      <c r="K1" s="11" t="s">
        <v>422</v>
      </c>
    </row>
    <row r="2" spans="1:11" ht="113.15" customHeight="1">
      <c r="A2" s="73">
        <v>1</v>
      </c>
      <c r="B2" s="12" t="s">
        <v>476</v>
      </c>
      <c r="C2" s="66" t="s">
        <v>477</v>
      </c>
      <c r="D2" s="73" t="s">
        <v>478</v>
      </c>
      <c r="E2" s="289" t="s">
        <v>479</v>
      </c>
      <c r="F2" s="289" t="s">
        <v>480</v>
      </c>
      <c r="G2" s="291">
        <v>2.5</v>
      </c>
      <c r="H2" s="291">
        <v>2.5</v>
      </c>
      <c r="I2" s="291">
        <v>5</v>
      </c>
      <c r="J2" s="291">
        <v>5</v>
      </c>
      <c r="K2" s="14" t="s">
        <v>426</v>
      </c>
    </row>
    <row r="3" spans="1:11" ht="44.4" customHeight="1">
      <c r="A3" s="73">
        <v>2</v>
      </c>
      <c r="B3" s="12" t="s">
        <v>481</v>
      </c>
      <c r="C3" s="66" t="s">
        <v>477</v>
      </c>
      <c r="D3" s="73" t="s">
        <v>482</v>
      </c>
      <c r="E3" s="289" t="s">
        <v>483</v>
      </c>
      <c r="F3" s="289" t="s">
        <v>484</v>
      </c>
      <c r="G3" s="291">
        <v>7</v>
      </c>
      <c r="H3" s="291">
        <v>7</v>
      </c>
      <c r="I3" s="291">
        <v>7</v>
      </c>
      <c r="J3" s="291">
        <v>7</v>
      </c>
      <c r="K3" s="14" t="s">
        <v>426</v>
      </c>
    </row>
    <row r="4" spans="1:11" ht="42" customHeight="1">
      <c r="A4" s="73">
        <v>3</v>
      </c>
      <c r="B4" s="12" t="s">
        <v>485</v>
      </c>
      <c r="C4" s="66" t="s">
        <v>477</v>
      </c>
      <c r="D4" s="73" t="s">
        <v>482</v>
      </c>
      <c r="E4" s="289" t="s">
        <v>486</v>
      </c>
      <c r="F4" s="289" t="s">
        <v>487</v>
      </c>
      <c r="G4" s="291">
        <v>2</v>
      </c>
      <c r="H4" s="291">
        <v>2</v>
      </c>
      <c r="I4" s="291">
        <v>2</v>
      </c>
      <c r="J4" s="291">
        <v>2</v>
      </c>
      <c r="K4" s="14" t="s">
        <v>426</v>
      </c>
    </row>
    <row r="5" spans="1:11" ht="45" customHeight="1">
      <c r="A5" s="73">
        <v>4</v>
      </c>
      <c r="B5" s="12" t="s">
        <v>488</v>
      </c>
      <c r="C5" s="66" t="s">
        <v>477</v>
      </c>
      <c r="D5" s="73" t="s">
        <v>482</v>
      </c>
      <c r="E5" s="291" t="s">
        <v>489</v>
      </c>
      <c r="F5" s="291" t="s">
        <v>490</v>
      </c>
      <c r="G5" s="291">
        <v>4</v>
      </c>
      <c r="H5" s="291">
        <v>4</v>
      </c>
      <c r="I5" s="291">
        <v>3</v>
      </c>
      <c r="J5" s="291">
        <v>3</v>
      </c>
      <c r="K5" s="14" t="s">
        <v>426</v>
      </c>
    </row>
    <row r="6" spans="1:11" ht="51.9" customHeight="1">
      <c r="A6" s="73">
        <v>5</v>
      </c>
      <c r="B6" s="12" t="s">
        <v>491</v>
      </c>
      <c r="C6" s="66" t="s">
        <v>477</v>
      </c>
      <c r="D6" s="73" t="s">
        <v>482</v>
      </c>
      <c r="E6" s="291" t="s">
        <v>492</v>
      </c>
      <c r="F6" s="291" t="s">
        <v>593</v>
      </c>
      <c r="G6" s="291">
        <v>4</v>
      </c>
      <c r="H6" s="291">
        <v>4</v>
      </c>
      <c r="I6" s="291">
        <v>3</v>
      </c>
      <c r="J6" s="291">
        <v>3</v>
      </c>
      <c r="K6" s="14" t="s">
        <v>426</v>
      </c>
    </row>
    <row r="9" spans="1:11" ht="39">
      <c r="A9" s="11" t="s">
        <v>229</v>
      </c>
      <c r="B9" s="11" t="s">
        <v>421</v>
      </c>
      <c r="C9" s="11" t="s">
        <v>388</v>
      </c>
      <c r="D9" s="11" t="s">
        <v>20</v>
      </c>
      <c r="E9" s="11" t="s">
        <v>89</v>
      </c>
      <c r="F9" s="11" t="s">
        <v>92</v>
      </c>
      <c r="G9" s="11" t="s">
        <v>422</v>
      </c>
    </row>
    <row r="10" spans="1:11" ht="75">
      <c r="A10" s="66">
        <v>6</v>
      </c>
      <c r="B10" s="102" t="s">
        <v>493</v>
      </c>
      <c r="C10" s="66" t="s">
        <v>477</v>
      </c>
      <c r="D10" s="100" t="s">
        <v>494</v>
      </c>
      <c r="E10" s="289">
        <v>2</v>
      </c>
      <c r="F10" s="289">
        <v>2</v>
      </c>
      <c r="G10" s="14" t="s">
        <v>426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selection activeCell="E3" sqref="E3:F14"/>
    </sheetView>
  </sheetViews>
  <sheetFormatPr defaultColWidth="8.90625" defaultRowHeight="14.5"/>
  <cols>
    <col min="1" max="1" width="5.08984375" customWidth="1"/>
    <col min="2" max="2" width="23" customWidth="1"/>
    <col min="3" max="3" width="12.90625" customWidth="1"/>
    <col min="4" max="4" width="52.08984375" customWidth="1"/>
    <col min="5" max="5" width="16.453125" customWidth="1"/>
    <col min="6" max="6" width="30.90625" customWidth="1"/>
  </cols>
  <sheetData>
    <row r="2" spans="1:6">
      <c r="A2" s="11" t="s">
        <v>229</v>
      </c>
      <c r="B2" s="11" t="s">
        <v>387</v>
      </c>
      <c r="C2" s="11" t="s">
        <v>388</v>
      </c>
      <c r="D2" s="11" t="s">
        <v>20</v>
      </c>
      <c r="E2" s="11" t="s">
        <v>495</v>
      </c>
      <c r="F2" s="11" t="s">
        <v>496</v>
      </c>
    </row>
    <row r="3" spans="1:6" ht="96" customHeight="1">
      <c r="A3" s="73">
        <v>1</v>
      </c>
      <c r="B3" s="12" t="s">
        <v>497</v>
      </c>
      <c r="C3" s="73" t="s">
        <v>498</v>
      </c>
      <c r="D3" s="73" t="s">
        <v>499</v>
      </c>
      <c r="E3" s="289"/>
      <c r="F3" s="292"/>
    </row>
    <row r="4" spans="1:6" ht="96" customHeight="1">
      <c r="A4" s="73">
        <v>2</v>
      </c>
      <c r="B4" s="12" t="s">
        <v>500</v>
      </c>
      <c r="C4" s="73" t="s">
        <v>498</v>
      </c>
      <c r="D4" s="73" t="s">
        <v>499</v>
      </c>
      <c r="E4" s="289"/>
      <c r="F4" s="292"/>
    </row>
    <row r="5" spans="1:6" ht="96" customHeight="1">
      <c r="A5" s="73">
        <v>3</v>
      </c>
      <c r="B5" s="12" t="s">
        <v>501</v>
      </c>
      <c r="C5" s="73" t="s">
        <v>498</v>
      </c>
      <c r="D5" s="73" t="s">
        <v>499</v>
      </c>
      <c r="E5" s="289"/>
      <c r="F5" s="292"/>
    </row>
    <row r="6" spans="1:6" ht="96" customHeight="1">
      <c r="A6" s="73">
        <v>4</v>
      </c>
      <c r="B6" s="12" t="s">
        <v>502</v>
      </c>
      <c r="C6" s="73" t="s">
        <v>498</v>
      </c>
      <c r="D6" s="73" t="s">
        <v>499</v>
      </c>
      <c r="E6" s="289"/>
      <c r="F6" s="292"/>
    </row>
    <row r="7" spans="1:6" ht="62.5">
      <c r="A7" s="73">
        <v>5</v>
      </c>
      <c r="B7" s="12" t="s">
        <v>503</v>
      </c>
      <c r="C7" s="73" t="s">
        <v>498</v>
      </c>
      <c r="D7" s="73" t="s">
        <v>499</v>
      </c>
      <c r="E7" s="289"/>
      <c r="F7" s="292"/>
    </row>
    <row r="8" spans="1:6" ht="62.5">
      <c r="A8" s="73">
        <v>6</v>
      </c>
      <c r="B8" s="12" t="s">
        <v>504</v>
      </c>
      <c r="C8" s="73" t="s">
        <v>498</v>
      </c>
      <c r="D8" s="73" t="s">
        <v>499</v>
      </c>
      <c r="E8" s="289"/>
      <c r="F8" s="292"/>
    </row>
    <row r="9" spans="1:6" ht="62.5">
      <c r="A9" s="73">
        <v>7</v>
      </c>
      <c r="B9" s="12" t="s">
        <v>505</v>
      </c>
      <c r="C9" s="73" t="s">
        <v>498</v>
      </c>
      <c r="D9" s="73" t="s">
        <v>499</v>
      </c>
      <c r="E9" s="289"/>
      <c r="F9" s="292"/>
    </row>
    <row r="10" spans="1:6" ht="62.5">
      <c r="A10" s="73">
        <v>8</v>
      </c>
      <c r="B10" s="12" t="s">
        <v>506</v>
      </c>
      <c r="C10" s="73" t="s">
        <v>498</v>
      </c>
      <c r="D10" s="73" t="s">
        <v>499</v>
      </c>
      <c r="E10" s="289"/>
      <c r="F10" s="292"/>
    </row>
    <row r="11" spans="1:6" ht="62.5">
      <c r="A11" s="73">
        <v>9</v>
      </c>
      <c r="B11" s="12" t="s">
        <v>507</v>
      </c>
      <c r="C11" s="73" t="s">
        <v>498</v>
      </c>
      <c r="D11" s="73" t="s">
        <v>499</v>
      </c>
      <c r="E11" s="289"/>
      <c r="F11" s="292"/>
    </row>
    <row r="12" spans="1:6" ht="62.5">
      <c r="A12" s="73">
        <v>10</v>
      </c>
      <c r="B12" s="12" t="s">
        <v>508</v>
      </c>
      <c r="C12" s="73" t="s">
        <v>498</v>
      </c>
      <c r="D12" s="73" t="s">
        <v>499</v>
      </c>
      <c r="E12" s="289"/>
      <c r="F12" s="292"/>
    </row>
    <row r="13" spans="1:6" ht="62.5">
      <c r="A13" s="73">
        <v>11</v>
      </c>
      <c r="B13" s="12" t="s">
        <v>509</v>
      </c>
      <c r="C13" s="73" t="s">
        <v>498</v>
      </c>
      <c r="D13" s="73" t="s">
        <v>499</v>
      </c>
      <c r="E13" s="289"/>
      <c r="F13" s="292"/>
    </row>
    <row r="14" spans="1:6" ht="62.5">
      <c r="A14" s="73">
        <v>12</v>
      </c>
      <c r="B14" s="12" t="s">
        <v>510</v>
      </c>
      <c r="C14" s="73" t="s">
        <v>498</v>
      </c>
      <c r="D14" s="73" t="s">
        <v>499</v>
      </c>
      <c r="E14" s="289"/>
      <c r="F14" s="29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3" sqref="A3"/>
    </sheetView>
  </sheetViews>
  <sheetFormatPr defaultRowHeight="14.5"/>
  <cols>
    <col min="2" max="2" width="15.08984375" bestFit="1" customWidth="1"/>
    <col min="3" max="3" width="28.90625" bestFit="1" customWidth="1"/>
    <col min="4" max="4" width="33.90625" bestFit="1" customWidth="1"/>
  </cols>
  <sheetData>
    <row r="1" spans="1:4" s="461" customFormat="1" ht="18.5">
      <c r="A1" s="461" t="s">
        <v>511</v>
      </c>
    </row>
    <row r="2" spans="1:4" s="1" customFormat="1">
      <c r="A2" s="1" t="s">
        <v>496</v>
      </c>
    </row>
    <row r="3" spans="1:4" s="1" customFormat="1">
      <c r="A3" s="95" t="s">
        <v>512</v>
      </c>
    </row>
    <row r="4" spans="1:4" s="2" customFormat="1"/>
    <row r="6" spans="1:4">
      <c r="B6" s="52" t="s">
        <v>513</v>
      </c>
      <c r="C6" s="52" t="s">
        <v>514</v>
      </c>
      <c r="D6" s="52" t="s">
        <v>515</v>
      </c>
    </row>
    <row r="7" spans="1:4" ht="43.5">
      <c r="B7" s="53" t="s">
        <v>516</v>
      </c>
      <c r="C7" s="293" t="s">
        <v>517</v>
      </c>
      <c r="D7" s="294" t="s">
        <v>518</v>
      </c>
    </row>
    <row r="8" spans="1:4" ht="43.5">
      <c r="B8" s="53" t="s">
        <v>519</v>
      </c>
      <c r="C8" s="293" t="s">
        <v>520</v>
      </c>
      <c r="D8" s="294" t="s">
        <v>521</v>
      </c>
    </row>
    <row r="9" spans="1:4" ht="43.5">
      <c r="B9" s="53" t="s">
        <v>522</v>
      </c>
      <c r="C9" s="295" t="s">
        <v>523</v>
      </c>
      <c r="D9" s="295" t="s">
        <v>523</v>
      </c>
    </row>
    <row r="10" spans="1:4">
      <c r="B10" s="53" t="s">
        <v>524</v>
      </c>
      <c r="C10" s="296"/>
      <c r="D10" s="296"/>
    </row>
    <row r="11" spans="1:4">
      <c r="B11" s="53" t="s">
        <v>525</v>
      </c>
      <c r="C11" s="296"/>
      <c r="D11" s="296"/>
    </row>
    <row r="12" spans="1:4">
      <c r="B12" s="53" t="s">
        <v>526</v>
      </c>
      <c r="C12" s="296"/>
      <c r="D12" s="296"/>
    </row>
    <row r="13" spans="1:4">
      <c r="B13" s="53" t="s">
        <v>527</v>
      </c>
      <c r="C13" s="296"/>
      <c r="D13" s="296"/>
    </row>
    <row r="14" spans="1:4">
      <c r="B14" s="53" t="s">
        <v>528</v>
      </c>
      <c r="C14" s="296"/>
      <c r="D14" s="296"/>
    </row>
    <row r="15" spans="1:4">
      <c r="B15" s="53" t="s">
        <v>529</v>
      </c>
      <c r="C15" s="296"/>
      <c r="D15" s="296"/>
    </row>
    <row r="16" spans="1:4">
      <c r="B16" s="53" t="s">
        <v>530</v>
      </c>
      <c r="C16" s="296"/>
      <c r="D16" s="296"/>
    </row>
    <row r="17" spans="2:4">
      <c r="B17" s="53" t="s">
        <v>531</v>
      </c>
      <c r="C17" s="296"/>
      <c r="D17" s="296"/>
    </row>
    <row r="18" spans="2:4">
      <c r="B18" s="53" t="s">
        <v>532</v>
      </c>
      <c r="C18" s="296"/>
      <c r="D18" s="296"/>
    </row>
    <row r="19" spans="2:4">
      <c r="B19" s="53" t="s">
        <v>533</v>
      </c>
      <c r="C19" s="296"/>
      <c r="D19" s="296"/>
    </row>
    <row r="20" spans="2:4">
      <c r="B20" s="53" t="s">
        <v>534</v>
      </c>
      <c r="C20" s="296"/>
      <c r="D20" s="296"/>
    </row>
    <row r="21" spans="2:4">
      <c r="B21" s="53" t="s">
        <v>535</v>
      </c>
      <c r="C21" s="296"/>
      <c r="D21" s="296"/>
    </row>
    <row r="22" spans="2:4">
      <c r="B22" s="53" t="s">
        <v>536</v>
      </c>
      <c r="C22" s="296"/>
      <c r="D22" s="296"/>
    </row>
    <row r="23" spans="2:4">
      <c r="B23" s="53" t="s">
        <v>537</v>
      </c>
      <c r="C23" s="296"/>
      <c r="D23" s="296"/>
    </row>
    <row r="24" spans="2:4">
      <c r="B24" s="53" t="s">
        <v>538</v>
      </c>
      <c r="C24" s="296"/>
      <c r="D24" s="296"/>
    </row>
    <row r="25" spans="2:4">
      <c r="B25" s="53" t="s">
        <v>539</v>
      </c>
      <c r="C25" s="296"/>
      <c r="D25" s="296"/>
    </row>
    <row r="26" spans="2:4">
      <c r="B26" s="53" t="s">
        <v>540</v>
      </c>
      <c r="C26" s="296"/>
      <c r="D26" s="296"/>
    </row>
    <row r="27" spans="2:4">
      <c r="B27" s="53" t="s">
        <v>541</v>
      </c>
      <c r="C27" s="296"/>
      <c r="D27" s="296"/>
    </row>
  </sheetData>
  <autoFilter ref="B6:D26"/>
  <mergeCells count="1">
    <mergeCell ref="A1:XF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showGridLines="0" topLeftCell="D97" zoomScale="90" zoomScaleNormal="90" workbookViewId="0">
      <selection activeCell="F94" sqref="F94:L94"/>
    </sheetView>
  </sheetViews>
  <sheetFormatPr defaultColWidth="8.54296875" defaultRowHeight="14.5"/>
  <cols>
    <col min="1" max="1" width="6.90625" style="62" bestFit="1" customWidth="1"/>
    <col min="2" max="2" width="31.90625" style="62" customWidth="1"/>
    <col min="3" max="3" width="37.453125" style="62" customWidth="1"/>
    <col min="4" max="4" width="34.08984375" style="62" customWidth="1"/>
    <col min="5" max="5" width="33.54296875" style="62" customWidth="1"/>
    <col min="6" max="6" width="14.90625" style="62" customWidth="1"/>
    <col min="7" max="7" width="15.453125" style="62" customWidth="1"/>
    <col min="8" max="8" width="14.453125" style="62" customWidth="1"/>
    <col min="9" max="9" width="13.90625" style="62" customWidth="1"/>
    <col min="10" max="10" width="21.453125" style="62" customWidth="1"/>
    <col min="11" max="11" width="33" style="62" customWidth="1"/>
    <col min="12" max="12" width="38.453125" style="62" customWidth="1"/>
    <col min="13" max="13" width="8.54296875" style="62"/>
    <col min="14" max="14" width="17.08984375" style="62" customWidth="1"/>
    <col min="15" max="15" width="23.90625" style="62" customWidth="1"/>
    <col min="16" max="18" width="17.08984375" style="62" customWidth="1"/>
    <col min="19" max="19" width="21.90625" style="62" bestFit="1" customWidth="1"/>
    <col min="20" max="21" width="17.08984375" style="62" customWidth="1"/>
    <col min="22" max="22" width="19.453125" style="62" bestFit="1" customWidth="1"/>
    <col min="23" max="16384" width="8.54296875" style="62"/>
  </cols>
  <sheetData>
    <row r="1" spans="1:23" ht="15" thickBot="1">
      <c r="B1" s="15" t="s">
        <v>31</v>
      </c>
    </row>
    <row r="2" spans="1:23" ht="29.4" customHeight="1" thickBot="1">
      <c r="A2" s="18"/>
      <c r="B2" s="19" t="s">
        <v>32</v>
      </c>
      <c r="C2" s="20" t="s">
        <v>33</v>
      </c>
      <c r="D2" s="19" t="s">
        <v>34</v>
      </c>
      <c r="E2" s="20" t="s">
        <v>35</v>
      </c>
      <c r="F2" s="325" t="s">
        <v>36</v>
      </c>
      <c r="G2" s="326"/>
      <c r="H2" s="326"/>
      <c r="I2" s="326"/>
      <c r="J2" s="327"/>
      <c r="K2" s="20" t="s">
        <v>37</v>
      </c>
      <c r="L2" s="40" t="s">
        <v>38</v>
      </c>
      <c r="N2" s="191" t="s">
        <v>39</v>
      </c>
      <c r="O2" s="192"/>
      <c r="P2" s="192"/>
      <c r="Q2" s="192"/>
      <c r="R2" s="192"/>
      <c r="S2" s="192"/>
      <c r="T2" s="192"/>
      <c r="U2" s="192"/>
      <c r="V2" s="193"/>
    </row>
    <row r="3" spans="1:23" customFormat="1" ht="15" customHeight="1">
      <c r="A3" s="17" t="s">
        <v>40</v>
      </c>
      <c r="B3" s="74" t="s">
        <v>41</v>
      </c>
      <c r="C3" s="140"/>
      <c r="D3" s="140"/>
      <c r="E3" s="140"/>
      <c r="F3" s="328"/>
      <c r="G3" s="329"/>
      <c r="H3" s="329"/>
      <c r="I3" s="329"/>
      <c r="J3" s="330"/>
      <c r="K3" s="140"/>
      <c r="L3" s="75"/>
      <c r="N3" s="194"/>
      <c r="O3" s="195"/>
      <c r="P3" s="195"/>
      <c r="Q3" s="195"/>
      <c r="R3" s="195"/>
      <c r="S3" s="195"/>
      <c r="T3" s="195"/>
      <c r="U3" s="195"/>
      <c r="V3" s="196"/>
    </row>
    <row r="4" spans="1:23" ht="43.5">
      <c r="A4" s="16" t="s">
        <v>42</v>
      </c>
      <c r="B4" s="128" t="s">
        <v>43</v>
      </c>
      <c r="C4" s="49" t="s">
        <v>44</v>
      </c>
      <c r="D4" s="64" t="s">
        <v>45</v>
      </c>
      <c r="E4" s="64" t="s">
        <v>46</v>
      </c>
      <c r="F4" s="331">
        <v>3.7999999999999999E-2</v>
      </c>
      <c r="G4" s="331"/>
      <c r="H4" s="331"/>
      <c r="I4" s="331"/>
      <c r="J4" s="331"/>
      <c r="K4" s="236" t="s">
        <v>47</v>
      </c>
      <c r="L4" s="237" t="s">
        <v>48</v>
      </c>
      <c r="N4" s="194"/>
      <c r="O4" s="195"/>
      <c r="P4" s="195"/>
      <c r="Q4" s="195"/>
      <c r="R4" s="195"/>
      <c r="S4" s="195"/>
      <c r="T4" s="195"/>
      <c r="U4" s="195"/>
      <c r="V4" s="196"/>
      <c r="W4"/>
    </row>
    <row r="5" spans="1:23" ht="14.4" customHeight="1" thickBot="1">
      <c r="A5" s="332" t="s">
        <v>49</v>
      </c>
      <c r="B5" s="335" t="s">
        <v>50</v>
      </c>
      <c r="C5" s="76"/>
      <c r="D5" s="338" t="s">
        <v>45</v>
      </c>
      <c r="E5" s="338" t="s">
        <v>46</v>
      </c>
      <c r="F5" s="341" t="s">
        <v>51</v>
      </c>
      <c r="G5" s="342"/>
      <c r="H5" s="342"/>
      <c r="I5" s="342"/>
      <c r="J5" s="343"/>
      <c r="K5" s="371" t="s">
        <v>52</v>
      </c>
      <c r="L5" s="374" t="s">
        <v>53</v>
      </c>
      <c r="N5" s="194"/>
      <c r="O5" s="197" t="s">
        <v>54</v>
      </c>
      <c r="P5" s="197">
        <v>150</v>
      </c>
      <c r="Q5" s="198" t="s">
        <v>55</v>
      </c>
      <c r="R5" s="195"/>
      <c r="S5" s="195"/>
      <c r="T5" s="195"/>
      <c r="U5" s="195"/>
      <c r="V5" s="196"/>
      <c r="W5"/>
    </row>
    <row r="6" spans="1:23" ht="43.5">
      <c r="A6" s="333"/>
      <c r="B6" s="336"/>
      <c r="C6" s="77" t="s">
        <v>56</v>
      </c>
      <c r="D6" s="339"/>
      <c r="E6" s="340"/>
      <c r="F6" s="238" t="s">
        <v>57</v>
      </c>
      <c r="G6" s="239" t="s">
        <v>58</v>
      </c>
      <c r="H6" s="239" t="s">
        <v>59</v>
      </c>
      <c r="I6" s="239" t="s">
        <v>60</v>
      </c>
      <c r="J6" s="240" t="s">
        <v>61</v>
      </c>
      <c r="K6" s="372"/>
      <c r="L6" s="375"/>
      <c r="N6" s="194"/>
      <c r="O6" s="195"/>
      <c r="P6" s="195"/>
      <c r="Q6" s="195"/>
      <c r="R6" s="195"/>
      <c r="S6" s="195"/>
      <c r="T6" s="195"/>
      <c r="U6" s="195"/>
      <c r="V6" s="196"/>
      <c r="W6"/>
    </row>
    <row r="7" spans="1:23" ht="72.5">
      <c r="A7" s="333"/>
      <c r="B7" s="336"/>
      <c r="C7" s="49" t="s">
        <v>62</v>
      </c>
      <c r="D7" s="64" t="s">
        <v>45</v>
      </c>
      <c r="E7" s="64" t="s">
        <v>46</v>
      </c>
      <c r="F7" s="241">
        <f>Q15</f>
        <v>856.53562499999998</v>
      </c>
      <c r="G7" s="241">
        <f>Q12</f>
        <v>1050.21</v>
      </c>
      <c r="H7" s="241">
        <f>Q11</f>
        <v>1141.6799999999998</v>
      </c>
      <c r="I7" s="241">
        <f>Q10</f>
        <v>1241.19</v>
      </c>
      <c r="J7" s="241">
        <f>Q9</f>
        <v>1352.25</v>
      </c>
      <c r="K7" s="373"/>
      <c r="L7" s="376"/>
      <c r="N7" s="199" t="s">
        <v>63</v>
      </c>
      <c r="O7" s="200" t="s">
        <v>64</v>
      </c>
      <c r="P7" s="200"/>
      <c r="Q7" s="200" t="s">
        <v>64</v>
      </c>
      <c r="R7" s="200" t="s">
        <v>65</v>
      </c>
      <c r="S7" s="200" t="s">
        <v>66</v>
      </c>
      <c r="T7" s="200"/>
      <c r="U7" s="200"/>
      <c r="V7" s="201"/>
    </row>
    <row r="8" spans="1:23" ht="43.5">
      <c r="A8" s="334"/>
      <c r="B8" s="337"/>
      <c r="C8" s="49" t="s">
        <v>67</v>
      </c>
      <c r="D8" s="64" t="s">
        <v>45</v>
      </c>
      <c r="E8" s="64" t="s">
        <v>46</v>
      </c>
      <c r="F8" s="242">
        <f>S15</f>
        <v>6.0119908150892343</v>
      </c>
      <c r="G8" s="242">
        <f>S12</f>
        <v>6.4094531255238536</v>
      </c>
      <c r="H8" s="242">
        <f>S12</f>
        <v>6.4094531255238536</v>
      </c>
      <c r="I8" s="242">
        <f>S10</f>
        <v>6.8069154359584729</v>
      </c>
      <c r="J8" s="242">
        <f>S9</f>
        <v>7.0056465911757835</v>
      </c>
      <c r="K8" s="236" t="s">
        <v>68</v>
      </c>
      <c r="L8" s="243" t="s">
        <v>69</v>
      </c>
      <c r="N8" s="199"/>
      <c r="O8" s="202" t="s">
        <v>56</v>
      </c>
      <c r="P8" s="202"/>
      <c r="Q8" s="202" t="s">
        <v>70</v>
      </c>
      <c r="R8" s="202" t="s">
        <v>71</v>
      </c>
      <c r="S8" s="202" t="s">
        <v>72</v>
      </c>
      <c r="T8" s="202"/>
      <c r="U8" s="202"/>
      <c r="V8" s="203"/>
    </row>
    <row r="9" spans="1:23" ht="41.4" customHeight="1" thickBot="1">
      <c r="A9" s="21" t="s">
        <v>73</v>
      </c>
      <c r="B9" s="63" t="s">
        <v>74</v>
      </c>
      <c r="C9" s="63" t="s">
        <v>75</v>
      </c>
      <c r="D9" s="65" t="s">
        <v>45</v>
      </c>
      <c r="E9" s="65" t="s">
        <v>46</v>
      </c>
      <c r="F9" s="377" t="s">
        <v>76</v>
      </c>
      <c r="G9" s="378"/>
      <c r="H9" s="378"/>
      <c r="I9" s="378"/>
      <c r="J9" s="379"/>
      <c r="K9" s="244" t="s">
        <v>77</v>
      </c>
      <c r="L9" s="245" t="s">
        <v>78</v>
      </c>
      <c r="N9" s="204">
        <f t="shared" ref="N9:N15" si="0">O9/$P$5</f>
        <v>1</v>
      </c>
      <c r="O9" s="205">
        <v>150</v>
      </c>
      <c r="P9" s="200"/>
      <c r="Q9" s="206">
        <v>1352.25</v>
      </c>
      <c r="R9" s="207">
        <f t="shared" ref="R9:R15" si="1">$Q9/$O9</f>
        <v>9.0150000000000006</v>
      </c>
      <c r="S9" s="208">
        <f t="shared" ref="S9:S15" si="2">2*O9*$Q$19+$R$19</f>
        <v>7.0056465911757835</v>
      </c>
      <c r="T9" s="209"/>
      <c r="U9" s="209"/>
      <c r="V9" s="201"/>
    </row>
    <row r="10" spans="1:23" customFormat="1">
      <c r="A10" s="17" t="s">
        <v>79</v>
      </c>
      <c r="B10" s="74" t="s">
        <v>80</v>
      </c>
      <c r="C10" s="140"/>
      <c r="D10" s="140"/>
      <c r="E10" s="140"/>
      <c r="F10" s="365"/>
      <c r="G10" s="366"/>
      <c r="H10" s="366"/>
      <c r="I10" s="366"/>
      <c r="J10" s="367"/>
      <c r="K10" s="140"/>
      <c r="L10" s="75"/>
      <c r="N10" s="204">
        <f t="shared" si="0"/>
        <v>0.9</v>
      </c>
      <c r="O10" s="205">
        <v>135</v>
      </c>
      <c r="P10" s="200"/>
      <c r="Q10" s="206">
        <v>1241.19</v>
      </c>
      <c r="R10" s="207">
        <f t="shared" si="1"/>
        <v>9.1940000000000008</v>
      </c>
      <c r="S10" s="208">
        <f t="shared" si="2"/>
        <v>6.8069154359584729</v>
      </c>
      <c r="T10" s="209"/>
      <c r="U10" s="209"/>
      <c r="V10" s="210"/>
      <c r="W10" s="62"/>
    </row>
    <row r="11" spans="1:23" ht="32.4" customHeight="1">
      <c r="A11" s="385" t="s">
        <v>81</v>
      </c>
      <c r="B11" s="387" t="s">
        <v>82</v>
      </c>
      <c r="C11" s="389" t="s">
        <v>83</v>
      </c>
      <c r="D11" s="338" t="s">
        <v>45</v>
      </c>
      <c r="E11" s="64" t="s">
        <v>84</v>
      </c>
      <c r="F11" s="391">
        <v>2496600000</v>
      </c>
      <c r="G11" s="392"/>
      <c r="H11" s="392"/>
      <c r="I11" s="392"/>
      <c r="J11" s="393"/>
      <c r="K11" s="371" t="s">
        <v>85</v>
      </c>
      <c r="L11" s="394"/>
      <c r="N11" s="204">
        <f t="shared" si="0"/>
        <v>0.8</v>
      </c>
      <c r="O11" s="205">
        <v>120</v>
      </c>
      <c r="P11" s="200"/>
      <c r="Q11" s="206">
        <v>1141.6799999999998</v>
      </c>
      <c r="R11" s="207">
        <f t="shared" si="1"/>
        <v>9.5139999999999993</v>
      </c>
      <c r="S11" s="208">
        <f t="shared" si="2"/>
        <v>6.6081842807411633</v>
      </c>
      <c r="T11" s="209"/>
      <c r="U11" s="209"/>
      <c r="V11" s="210"/>
      <c r="W11"/>
    </row>
    <row r="12" spans="1:23" ht="30.65" customHeight="1">
      <c r="A12" s="386"/>
      <c r="B12" s="388"/>
      <c r="C12" s="390"/>
      <c r="D12" s="339"/>
      <c r="E12" s="64" t="s">
        <v>86</v>
      </c>
      <c r="F12" s="391">
        <v>916515000</v>
      </c>
      <c r="G12" s="392"/>
      <c r="H12" s="392"/>
      <c r="I12" s="392"/>
      <c r="J12" s="393"/>
      <c r="K12" s="373"/>
      <c r="L12" s="395"/>
      <c r="N12" s="204">
        <f t="shared" si="0"/>
        <v>0.7</v>
      </c>
      <c r="O12" s="205">
        <v>105</v>
      </c>
      <c r="P12" s="200"/>
      <c r="Q12" s="206">
        <v>1050.21</v>
      </c>
      <c r="R12" s="207">
        <f t="shared" si="1"/>
        <v>10.002000000000001</v>
      </c>
      <c r="S12" s="208">
        <f t="shared" si="2"/>
        <v>6.4094531255238536</v>
      </c>
      <c r="T12" s="209"/>
      <c r="U12" s="209"/>
      <c r="V12" s="210"/>
    </row>
    <row r="13" spans="1:23" ht="60.9" customHeight="1">
      <c r="A13" s="385" t="s">
        <v>87</v>
      </c>
      <c r="B13" s="387" t="s">
        <v>88</v>
      </c>
      <c r="C13" s="389" t="s">
        <v>83</v>
      </c>
      <c r="D13" s="338" t="s">
        <v>45</v>
      </c>
      <c r="E13" s="64" t="s">
        <v>89</v>
      </c>
      <c r="F13" s="396">
        <v>2423900000</v>
      </c>
      <c r="G13" s="397"/>
      <c r="H13" s="397"/>
      <c r="I13" s="397"/>
      <c r="J13" s="398"/>
      <c r="K13" s="236" t="s">
        <v>90</v>
      </c>
      <c r="L13" s="399" t="s">
        <v>91</v>
      </c>
      <c r="N13" s="204">
        <f t="shared" si="0"/>
        <v>0.6</v>
      </c>
      <c r="O13" s="205">
        <v>90</v>
      </c>
      <c r="P13" s="200"/>
      <c r="Q13" s="206">
        <v>955.62</v>
      </c>
      <c r="R13" s="207">
        <f t="shared" si="1"/>
        <v>10.618</v>
      </c>
      <c r="S13" s="208">
        <f t="shared" si="2"/>
        <v>6.2107219703065439</v>
      </c>
      <c r="T13" s="209"/>
      <c r="U13" s="209"/>
      <c r="V13" s="210"/>
    </row>
    <row r="14" spans="1:23" ht="58">
      <c r="A14" s="386"/>
      <c r="B14" s="388"/>
      <c r="C14" s="390"/>
      <c r="D14" s="339"/>
      <c r="E14" s="64" t="s">
        <v>92</v>
      </c>
      <c r="F14" s="401">
        <v>935200000</v>
      </c>
      <c r="G14" s="402"/>
      <c r="H14" s="402"/>
      <c r="I14" s="402"/>
      <c r="J14" s="403"/>
      <c r="K14" s="236" t="s">
        <v>93</v>
      </c>
      <c r="L14" s="400"/>
      <c r="N14" s="204">
        <f t="shared" si="0"/>
        <v>0.55000000000000004</v>
      </c>
      <c r="O14" s="205">
        <v>82.5</v>
      </c>
      <c r="P14" s="200"/>
      <c r="Q14" s="206">
        <v>908.73750000000007</v>
      </c>
      <c r="R14" s="207">
        <f t="shared" si="1"/>
        <v>11.015000000000001</v>
      </c>
      <c r="S14" s="208">
        <f t="shared" si="2"/>
        <v>6.1113563926978891</v>
      </c>
      <c r="T14" s="209"/>
      <c r="U14" s="209"/>
      <c r="V14" s="210"/>
    </row>
    <row r="15" spans="1:23" ht="42.65" customHeight="1" thickBot="1">
      <c r="A15" s="16" t="s">
        <v>94</v>
      </c>
      <c r="B15" s="134" t="s">
        <v>95</v>
      </c>
      <c r="C15" s="103" t="s">
        <v>96</v>
      </c>
      <c r="D15" s="127" t="s">
        <v>45</v>
      </c>
      <c r="E15" s="127" t="s">
        <v>46</v>
      </c>
      <c r="F15" s="344" t="s">
        <v>583</v>
      </c>
      <c r="G15" s="344"/>
      <c r="H15" s="344"/>
      <c r="I15" s="344"/>
      <c r="J15" s="344"/>
      <c r="K15" s="246" t="s">
        <v>97</v>
      </c>
      <c r="L15" s="247" t="s">
        <v>98</v>
      </c>
      <c r="N15" s="211">
        <f t="shared" si="0"/>
        <v>0.5</v>
      </c>
      <c r="O15" s="212">
        <v>75</v>
      </c>
      <c r="P15" s="213"/>
      <c r="Q15" s="214">
        <v>856.53562499999998</v>
      </c>
      <c r="R15" s="215">
        <f t="shared" si="1"/>
        <v>11.420475</v>
      </c>
      <c r="S15" s="216">
        <f t="shared" si="2"/>
        <v>6.0119908150892343</v>
      </c>
      <c r="T15" s="217"/>
      <c r="U15" s="217"/>
      <c r="V15" s="218"/>
    </row>
    <row r="16" spans="1:23" ht="14.4" customHeight="1" thickBot="1">
      <c r="A16" s="332" t="s">
        <v>99</v>
      </c>
      <c r="B16" s="346" t="s">
        <v>100</v>
      </c>
      <c r="C16" s="348" t="s">
        <v>101</v>
      </c>
      <c r="D16" s="338" t="s">
        <v>45</v>
      </c>
      <c r="E16" s="64" t="s">
        <v>84</v>
      </c>
      <c r="F16" s="351">
        <f>F11/F13</f>
        <v>1.0299929865093445</v>
      </c>
      <c r="G16" s="351"/>
      <c r="H16" s="351"/>
      <c r="I16" s="351"/>
      <c r="J16" s="351"/>
      <c r="K16" s="236"/>
      <c r="L16" s="248" t="s">
        <v>102</v>
      </c>
      <c r="N16" s="219"/>
      <c r="O16" s="220"/>
      <c r="P16" s="220"/>
      <c r="Q16" s="220"/>
      <c r="R16" s="220"/>
      <c r="S16" s="220"/>
      <c r="T16" s="220"/>
      <c r="U16" s="220"/>
      <c r="V16" s="220"/>
    </row>
    <row r="17" spans="1:30" ht="44" thickBot="1">
      <c r="A17" s="345"/>
      <c r="B17" s="347"/>
      <c r="C17" s="349"/>
      <c r="D17" s="350"/>
      <c r="E17" s="65" t="s">
        <v>86</v>
      </c>
      <c r="F17" s="352">
        <f>F12/F14</f>
        <v>0.98002031650983745</v>
      </c>
      <c r="G17" s="352"/>
      <c r="H17" s="352"/>
      <c r="I17" s="352"/>
      <c r="J17" s="352"/>
      <c r="K17" s="244"/>
      <c r="L17" s="245" t="s">
        <v>103</v>
      </c>
      <c r="N17" s="221" t="s">
        <v>104</v>
      </c>
      <c r="O17" s="222"/>
      <c r="P17" s="222"/>
      <c r="Q17" s="222"/>
      <c r="R17" s="222"/>
      <c r="S17" s="222"/>
      <c r="T17" s="222"/>
      <c r="U17" s="222"/>
      <c r="V17" s="223"/>
    </row>
    <row r="18" spans="1:30" customFormat="1">
      <c r="A18" s="39" t="s">
        <v>105</v>
      </c>
      <c r="B18" s="78" t="s">
        <v>106</v>
      </c>
      <c r="C18" s="79"/>
      <c r="D18" s="79"/>
      <c r="E18" s="79"/>
      <c r="F18" s="353"/>
      <c r="G18" s="354"/>
      <c r="H18" s="354"/>
      <c r="I18" s="354"/>
      <c r="J18" s="355"/>
      <c r="K18" s="79"/>
      <c r="L18" s="80"/>
      <c r="N18" s="224"/>
      <c r="O18" s="1"/>
      <c r="P18" s="225" t="s">
        <v>107</v>
      </c>
      <c r="Q18" s="225" t="s">
        <v>108</v>
      </c>
      <c r="R18" s="225" t="s">
        <v>109</v>
      </c>
      <c r="S18" s="225" t="s">
        <v>110</v>
      </c>
      <c r="T18" s="1"/>
      <c r="U18" s="1"/>
      <c r="V18" s="226"/>
      <c r="W18" s="62"/>
      <c r="X18" s="62"/>
      <c r="Y18" s="62"/>
      <c r="Z18" s="62"/>
      <c r="AA18" s="62"/>
    </row>
    <row r="19" spans="1:30" ht="42.9" customHeight="1">
      <c r="A19" s="136" t="s">
        <v>111</v>
      </c>
      <c r="B19" s="137" t="s">
        <v>112</v>
      </c>
      <c r="C19" s="128" t="s">
        <v>113</v>
      </c>
      <c r="D19" s="64" t="s">
        <v>45</v>
      </c>
      <c r="E19" s="64" t="s">
        <v>46</v>
      </c>
      <c r="F19" s="356" t="s">
        <v>114</v>
      </c>
      <c r="G19" s="357"/>
      <c r="H19" s="357"/>
      <c r="I19" s="357"/>
      <c r="J19" s="358"/>
      <c r="K19" s="236" t="s">
        <v>115</v>
      </c>
      <c r="L19" s="248" t="s">
        <v>116</v>
      </c>
      <c r="N19" s="224"/>
      <c r="O19" s="1"/>
      <c r="P19" s="225"/>
      <c r="Q19" s="227">
        <v>6.6243718405769939E-3</v>
      </c>
      <c r="R19" s="227">
        <v>5.0183350390026851</v>
      </c>
      <c r="S19" s="227">
        <v>447.23221447849323</v>
      </c>
      <c r="T19" s="1"/>
      <c r="U19" s="1"/>
      <c r="V19" s="226"/>
    </row>
    <row r="20" spans="1:30" ht="65.400000000000006" customHeight="1">
      <c r="A20" s="136" t="s">
        <v>117</v>
      </c>
      <c r="B20" s="137" t="s">
        <v>118</v>
      </c>
      <c r="C20" s="134" t="s">
        <v>119</v>
      </c>
      <c r="D20" s="64" t="s">
        <v>45</v>
      </c>
      <c r="E20" s="64" t="s">
        <v>46</v>
      </c>
      <c r="F20" s="359">
        <v>1.5</v>
      </c>
      <c r="G20" s="357"/>
      <c r="H20" s="357"/>
      <c r="I20" s="357"/>
      <c r="J20" s="358"/>
      <c r="K20" s="236" t="s">
        <v>585</v>
      </c>
      <c r="L20" s="248" t="s">
        <v>120</v>
      </c>
      <c r="N20" s="224"/>
      <c r="O20" s="1"/>
      <c r="P20" s="1"/>
      <c r="Q20" s="1"/>
      <c r="R20" s="1"/>
      <c r="S20" s="1"/>
      <c r="T20" s="1"/>
      <c r="U20" s="1"/>
      <c r="V20" s="226"/>
    </row>
    <row r="21" spans="1:30" ht="63.9" customHeight="1" thickBot="1">
      <c r="A21" s="130" t="s">
        <v>121</v>
      </c>
      <c r="B21" s="131" t="s">
        <v>122</v>
      </c>
      <c r="C21" s="132" t="s">
        <v>123</v>
      </c>
      <c r="D21" s="127" t="s">
        <v>45</v>
      </c>
      <c r="E21" s="127" t="s">
        <v>46</v>
      </c>
      <c r="F21" s="360">
        <v>0.05</v>
      </c>
      <c r="G21" s="361"/>
      <c r="H21" s="361"/>
      <c r="I21" s="361"/>
      <c r="J21" s="362"/>
      <c r="K21" s="236" t="s">
        <v>585</v>
      </c>
      <c r="L21" s="249" t="s">
        <v>124</v>
      </c>
      <c r="N21" s="224"/>
      <c r="O21" s="1"/>
      <c r="P21" s="1"/>
      <c r="Q21" s="1"/>
      <c r="R21" s="1"/>
      <c r="S21" s="1"/>
      <c r="T21" s="1"/>
      <c r="U21" s="1"/>
      <c r="V21" s="226"/>
    </row>
    <row r="22" spans="1:30" customFormat="1">
      <c r="A22" s="17" t="s">
        <v>125</v>
      </c>
      <c r="B22" s="74" t="s">
        <v>126</v>
      </c>
      <c r="C22" s="81"/>
      <c r="D22" s="140"/>
      <c r="E22" s="140"/>
      <c r="F22" s="363"/>
      <c r="G22" s="363"/>
      <c r="H22" s="363"/>
      <c r="I22" s="363"/>
      <c r="J22" s="363"/>
      <c r="K22" s="140"/>
      <c r="L22" s="75"/>
      <c r="N22" s="224"/>
      <c r="O22" s="1"/>
      <c r="P22" s="1"/>
      <c r="Q22" s="1"/>
      <c r="R22" s="1"/>
      <c r="S22" s="1"/>
      <c r="T22" s="1"/>
      <c r="U22" s="1"/>
      <c r="V22" s="226"/>
      <c r="W22" s="62"/>
      <c r="X22" s="62"/>
      <c r="Y22" s="62"/>
      <c r="Z22" s="62"/>
      <c r="AA22" s="62"/>
    </row>
    <row r="23" spans="1:30" customFormat="1" ht="19.5" customHeight="1" thickBot="1">
      <c r="A23" s="364" t="s">
        <v>127</v>
      </c>
      <c r="B23" s="420" t="s">
        <v>128</v>
      </c>
      <c r="C23" s="380" t="s">
        <v>129</v>
      </c>
      <c r="D23" s="380" t="s">
        <v>45</v>
      </c>
      <c r="E23" s="380" t="s">
        <v>46</v>
      </c>
      <c r="F23" s="413" t="s">
        <v>51</v>
      </c>
      <c r="G23" s="414"/>
      <c r="H23" s="414"/>
      <c r="I23" s="414"/>
      <c r="J23" s="415"/>
      <c r="K23" s="382"/>
      <c r="L23" s="383" t="s">
        <v>584</v>
      </c>
      <c r="N23" s="224"/>
      <c r="O23" s="1"/>
      <c r="P23" s="1"/>
      <c r="Q23" s="1"/>
      <c r="R23" s="1"/>
      <c r="S23" s="1"/>
      <c r="T23" s="1"/>
      <c r="U23" s="1"/>
      <c r="V23" s="226"/>
      <c r="W23" s="62"/>
      <c r="X23" s="62"/>
      <c r="Y23" s="62"/>
      <c r="Z23" s="62"/>
      <c r="AA23" s="62"/>
    </row>
    <row r="24" spans="1:30" customFormat="1" ht="27" customHeight="1">
      <c r="A24" s="364"/>
      <c r="B24" s="421"/>
      <c r="C24" s="380"/>
      <c r="D24" s="380"/>
      <c r="E24" s="381"/>
      <c r="F24" s="238" t="s">
        <v>57</v>
      </c>
      <c r="G24" s="239" t="s">
        <v>58</v>
      </c>
      <c r="H24" s="239" t="s">
        <v>59</v>
      </c>
      <c r="I24" s="239" t="s">
        <v>60</v>
      </c>
      <c r="J24" s="240" t="s">
        <v>61</v>
      </c>
      <c r="K24" s="382"/>
      <c r="L24" s="384"/>
      <c r="N24" s="224"/>
      <c r="O24" s="1"/>
      <c r="P24" s="1"/>
      <c r="Q24" s="1"/>
      <c r="R24" s="1"/>
      <c r="S24" s="1"/>
      <c r="T24" s="1"/>
      <c r="U24" s="1"/>
      <c r="V24" s="226"/>
      <c r="W24" s="62"/>
      <c r="X24" s="62"/>
      <c r="Y24" s="62"/>
      <c r="Z24" s="62"/>
      <c r="AA24" s="62"/>
    </row>
    <row r="25" spans="1:30" customFormat="1" ht="27" customHeight="1">
      <c r="A25" s="364"/>
      <c r="B25" s="422"/>
      <c r="C25" s="380"/>
      <c r="D25" s="380"/>
      <c r="E25" s="381"/>
      <c r="F25" s="250">
        <f>(F8)*$F$28-F26/1000</f>
        <v>-7.5232090336174839E-2</v>
      </c>
      <c r="G25" s="250">
        <f>(G8)*$F$28-F26/1000</f>
        <v>-5.5744513255565453E-2</v>
      </c>
      <c r="H25" s="250">
        <f>(H8)*$F$28-F26/1000</f>
        <v>-5.5744513255565453E-2</v>
      </c>
      <c r="I25" s="250">
        <f>(I8)*$F$28-F26/1000</f>
        <v>-3.6256936174956067E-2</v>
      </c>
      <c r="J25" s="250">
        <f>(J8)*$F$28-F26/1000</f>
        <v>-2.6513147634651346E-2</v>
      </c>
      <c r="K25" s="382"/>
      <c r="L25" s="384"/>
      <c r="N25" s="224"/>
      <c r="O25" s="1"/>
      <c r="P25" s="1"/>
      <c r="Q25" s="1"/>
      <c r="R25" s="1"/>
      <c r="S25" s="1"/>
      <c r="T25" s="1"/>
      <c r="U25" s="1"/>
      <c r="V25" s="226"/>
      <c r="W25" s="62"/>
      <c r="X25" s="62"/>
      <c r="Y25" s="62"/>
      <c r="Z25" s="62"/>
      <c r="AA25" s="62"/>
    </row>
    <row r="26" spans="1:30" ht="72.5">
      <c r="A26" s="136" t="s">
        <v>130</v>
      </c>
      <c r="B26" s="72" t="s">
        <v>131</v>
      </c>
      <c r="C26" s="134" t="s">
        <v>132</v>
      </c>
      <c r="D26" s="64" t="s">
        <v>45</v>
      </c>
      <c r="E26" s="64" t="s">
        <v>46</v>
      </c>
      <c r="F26" s="331">
        <v>370</v>
      </c>
      <c r="G26" s="331"/>
      <c r="H26" s="331"/>
      <c r="I26" s="331"/>
      <c r="J26" s="331"/>
      <c r="K26" s="251" t="s">
        <v>133</v>
      </c>
      <c r="L26" s="237"/>
      <c r="N26" s="224"/>
      <c r="O26" s="1"/>
      <c r="P26" s="1"/>
      <c r="Q26" s="1"/>
      <c r="R26" s="1"/>
      <c r="S26" s="1"/>
      <c r="T26" s="1"/>
      <c r="U26" s="1"/>
      <c r="V26" s="226"/>
    </row>
    <row r="27" spans="1:30" ht="43.5">
      <c r="A27" s="130" t="s">
        <v>134</v>
      </c>
      <c r="B27" s="84" t="s">
        <v>135</v>
      </c>
      <c r="C27" s="134" t="s">
        <v>136</v>
      </c>
      <c r="D27" s="127" t="s">
        <v>45</v>
      </c>
      <c r="E27" s="127" t="s">
        <v>46</v>
      </c>
      <c r="F27" s="416">
        <v>50</v>
      </c>
      <c r="G27" s="417"/>
      <c r="H27" s="417"/>
      <c r="I27" s="417"/>
      <c r="J27" s="418"/>
      <c r="K27" s="252"/>
      <c r="L27" s="253"/>
      <c r="N27" s="224"/>
      <c r="O27" s="1"/>
      <c r="P27" s="1"/>
      <c r="Q27" s="1"/>
      <c r="R27" s="1"/>
      <c r="S27" s="1"/>
      <c r="T27" s="1"/>
      <c r="U27" s="1"/>
      <c r="V27" s="226"/>
    </row>
    <row r="28" spans="1:30" ht="73" thickBot="1">
      <c r="A28" s="21" t="s">
        <v>137</v>
      </c>
      <c r="B28" s="86" t="s">
        <v>138</v>
      </c>
      <c r="C28" s="135" t="s">
        <v>139</v>
      </c>
      <c r="D28" s="65" t="s">
        <v>45</v>
      </c>
      <c r="E28" s="65" t="s">
        <v>46</v>
      </c>
      <c r="F28" s="419">
        <f>0.04903</f>
        <v>4.9029999999999997E-2</v>
      </c>
      <c r="G28" s="419"/>
      <c r="H28" s="419"/>
      <c r="I28" s="419"/>
      <c r="J28" s="419"/>
      <c r="K28" s="251" t="s">
        <v>140</v>
      </c>
      <c r="L28" s="254" t="s">
        <v>141</v>
      </c>
      <c r="N28" s="224"/>
      <c r="O28" s="1"/>
      <c r="P28" s="1"/>
      <c r="Q28" s="1"/>
      <c r="R28" s="1"/>
      <c r="S28" s="1"/>
      <c r="T28" s="1"/>
      <c r="U28" s="1"/>
      <c r="V28" s="226"/>
    </row>
    <row r="29" spans="1:30" customFormat="1" ht="39" customHeight="1">
      <c r="A29" s="39" t="s">
        <v>142</v>
      </c>
      <c r="B29" s="78" t="s">
        <v>143</v>
      </c>
      <c r="C29" s="79"/>
      <c r="D29" s="79"/>
      <c r="E29" s="79"/>
      <c r="F29" s="365"/>
      <c r="G29" s="366"/>
      <c r="H29" s="366"/>
      <c r="I29" s="366"/>
      <c r="J29" s="367"/>
      <c r="K29" s="139"/>
      <c r="L29" s="80"/>
      <c r="N29" s="224"/>
      <c r="O29" s="1"/>
      <c r="P29" s="1"/>
      <c r="Q29" s="1"/>
      <c r="R29" s="1"/>
      <c r="S29" s="1"/>
      <c r="T29" s="1"/>
      <c r="U29" s="1"/>
      <c r="V29" s="226"/>
      <c r="W29" s="62"/>
      <c r="X29" s="62"/>
      <c r="Y29" s="62"/>
      <c r="Z29" s="62"/>
      <c r="AA29" s="62"/>
      <c r="AB29" s="62"/>
      <c r="AC29" s="62"/>
      <c r="AD29" s="62"/>
    </row>
    <row r="30" spans="1:30" customFormat="1" ht="15.9" customHeight="1">
      <c r="A30" s="368" t="s">
        <v>144</v>
      </c>
      <c r="B30" s="404" t="s">
        <v>145</v>
      </c>
      <c r="C30" s="22" t="s">
        <v>146</v>
      </c>
      <c r="D30" s="407" t="s">
        <v>45</v>
      </c>
      <c r="E30" s="407" t="s">
        <v>46</v>
      </c>
      <c r="F30" s="410">
        <v>5000</v>
      </c>
      <c r="G30" s="411"/>
      <c r="H30" s="411"/>
      <c r="I30" s="411"/>
      <c r="J30" s="412"/>
      <c r="K30" s="255" t="s">
        <v>147</v>
      </c>
      <c r="L30" s="423" t="s">
        <v>148</v>
      </c>
      <c r="N30" s="224"/>
      <c r="O30" s="1"/>
      <c r="P30" s="1"/>
      <c r="Q30" s="1"/>
      <c r="R30" s="1"/>
      <c r="S30" s="1"/>
      <c r="T30" s="1"/>
      <c r="U30" s="1"/>
      <c r="V30" s="226"/>
      <c r="W30" s="62"/>
      <c r="X30" s="62"/>
      <c r="Y30" s="62"/>
      <c r="Z30" s="62"/>
      <c r="AA30" s="62"/>
    </row>
    <row r="31" spans="1:30" customFormat="1" ht="15.9" customHeight="1">
      <c r="A31" s="369"/>
      <c r="B31" s="405"/>
      <c r="C31" s="96" t="s">
        <v>149</v>
      </c>
      <c r="D31" s="408"/>
      <c r="E31" s="408"/>
      <c r="F31" s="410">
        <v>400</v>
      </c>
      <c r="G31" s="411"/>
      <c r="H31" s="411"/>
      <c r="I31" s="411"/>
      <c r="J31" s="412"/>
      <c r="K31" s="255" t="s">
        <v>147</v>
      </c>
      <c r="L31" s="424"/>
      <c r="N31" s="224"/>
      <c r="O31" s="1"/>
      <c r="P31" s="1"/>
      <c r="Q31" s="1"/>
      <c r="R31" s="1"/>
      <c r="S31" s="1"/>
      <c r="T31" s="1"/>
      <c r="U31" s="1"/>
      <c r="V31" s="226"/>
      <c r="W31" s="62"/>
      <c r="X31" s="62"/>
      <c r="Y31" s="62"/>
      <c r="Z31" s="62"/>
      <c r="AA31" s="62"/>
    </row>
    <row r="32" spans="1:30" ht="15" customHeight="1">
      <c r="A32" s="369"/>
      <c r="B32" s="405"/>
      <c r="C32" s="22" t="s">
        <v>150</v>
      </c>
      <c r="D32" s="408"/>
      <c r="E32" s="408"/>
      <c r="F32" s="429">
        <v>500</v>
      </c>
      <c r="G32" s="430"/>
      <c r="H32" s="430"/>
      <c r="I32" s="430"/>
      <c r="J32" s="431"/>
      <c r="K32" s="255" t="s">
        <v>147</v>
      </c>
      <c r="L32" s="424"/>
      <c r="N32" s="224"/>
      <c r="O32" s="1"/>
      <c r="P32" s="1"/>
      <c r="Q32" s="1"/>
      <c r="R32" s="1"/>
      <c r="S32" s="1"/>
      <c r="T32" s="1"/>
      <c r="U32" s="1"/>
      <c r="V32" s="226"/>
    </row>
    <row r="33" spans="1:24" ht="15.9" customHeight="1" thickBot="1">
      <c r="A33" s="369"/>
      <c r="B33" s="405"/>
      <c r="C33" s="22" t="s">
        <v>151</v>
      </c>
      <c r="D33" s="408"/>
      <c r="E33" s="408"/>
      <c r="F33" s="429">
        <v>250</v>
      </c>
      <c r="G33" s="430"/>
      <c r="H33" s="430"/>
      <c r="I33" s="430"/>
      <c r="J33" s="431"/>
      <c r="K33" s="255" t="s">
        <v>147</v>
      </c>
      <c r="L33" s="424"/>
      <c r="N33" s="228"/>
      <c r="O33" s="229"/>
      <c r="P33" s="229"/>
      <c r="Q33" s="229"/>
      <c r="R33" s="229"/>
      <c r="S33" s="229"/>
      <c r="T33" s="229"/>
      <c r="U33" s="229"/>
      <c r="V33" s="230"/>
    </row>
    <row r="34" spans="1:24" ht="15" customHeight="1">
      <c r="A34" s="369"/>
      <c r="B34" s="405"/>
      <c r="C34" s="22" t="s">
        <v>152</v>
      </c>
      <c r="D34" s="408"/>
      <c r="E34" s="408"/>
      <c r="F34" s="429">
        <v>500</v>
      </c>
      <c r="G34" s="430"/>
      <c r="H34" s="430"/>
      <c r="I34" s="430"/>
      <c r="J34" s="431"/>
      <c r="K34" s="255" t="s">
        <v>147</v>
      </c>
      <c r="L34" s="424"/>
    </row>
    <row r="35" spans="1:24" ht="15.65" customHeight="1">
      <c r="A35" s="369"/>
      <c r="B35" s="405"/>
      <c r="C35" s="22" t="s">
        <v>153</v>
      </c>
      <c r="D35" s="408"/>
      <c r="E35" s="408"/>
      <c r="F35" s="429">
        <v>250</v>
      </c>
      <c r="G35" s="430"/>
      <c r="H35" s="430"/>
      <c r="I35" s="430"/>
      <c r="J35" s="431"/>
      <c r="K35" s="255" t="s">
        <v>147</v>
      </c>
      <c r="L35" s="424"/>
    </row>
    <row r="36" spans="1:24" ht="15" customHeight="1">
      <c r="A36" s="369"/>
      <c r="B36" s="405"/>
      <c r="C36" s="22" t="s">
        <v>154</v>
      </c>
      <c r="D36" s="408"/>
      <c r="E36" s="408"/>
      <c r="F36" s="429">
        <v>500</v>
      </c>
      <c r="G36" s="430"/>
      <c r="H36" s="430"/>
      <c r="I36" s="430"/>
      <c r="J36" s="431"/>
      <c r="K36" s="255" t="s">
        <v>147</v>
      </c>
      <c r="L36" s="424"/>
    </row>
    <row r="37" spans="1:24" ht="16.5" customHeight="1">
      <c r="A37" s="369"/>
      <c r="B37" s="405"/>
      <c r="C37" s="22" t="s">
        <v>155</v>
      </c>
      <c r="D37" s="408"/>
      <c r="E37" s="408"/>
      <c r="F37" s="429">
        <v>250</v>
      </c>
      <c r="G37" s="430"/>
      <c r="H37" s="430"/>
      <c r="I37" s="430"/>
      <c r="J37" s="431"/>
      <c r="K37" s="255" t="s">
        <v>147</v>
      </c>
      <c r="L37" s="424"/>
    </row>
    <row r="38" spans="1:24" ht="15.65" customHeight="1">
      <c r="A38" s="369"/>
      <c r="B38" s="405"/>
      <c r="C38" s="22" t="s">
        <v>156</v>
      </c>
      <c r="D38" s="408"/>
      <c r="E38" s="408"/>
      <c r="F38" s="429">
        <v>0</v>
      </c>
      <c r="G38" s="430"/>
      <c r="H38" s="430"/>
      <c r="I38" s="430"/>
      <c r="J38" s="431"/>
      <c r="K38" s="255" t="s">
        <v>147</v>
      </c>
      <c r="L38" s="424"/>
    </row>
    <row r="39" spans="1:24" ht="15.65" customHeight="1">
      <c r="A39" s="370"/>
      <c r="B39" s="406"/>
      <c r="C39" s="22" t="s">
        <v>157</v>
      </c>
      <c r="D39" s="409"/>
      <c r="E39" s="409"/>
      <c r="F39" s="429">
        <v>0</v>
      </c>
      <c r="G39" s="430"/>
      <c r="H39" s="430"/>
      <c r="I39" s="430"/>
      <c r="J39" s="431"/>
      <c r="K39" s="255" t="s">
        <v>147</v>
      </c>
      <c r="L39" s="425"/>
    </row>
    <row r="40" spans="1:24" ht="14.4" customHeight="1">
      <c r="A40" s="368" t="s">
        <v>158</v>
      </c>
      <c r="B40" s="338" t="s">
        <v>159</v>
      </c>
      <c r="C40" s="97" t="s">
        <v>160</v>
      </c>
      <c r="D40" s="407" t="s">
        <v>45</v>
      </c>
      <c r="E40" s="407" t="s">
        <v>46</v>
      </c>
      <c r="F40" s="426">
        <v>450</v>
      </c>
      <c r="G40" s="427"/>
      <c r="H40" s="427"/>
      <c r="I40" s="427"/>
      <c r="J40" s="428"/>
      <c r="K40" s="255" t="s">
        <v>147</v>
      </c>
      <c r="L40" s="423" t="s">
        <v>161</v>
      </c>
    </row>
    <row r="41" spans="1:24" ht="15.9" customHeight="1">
      <c r="A41" s="369"/>
      <c r="B41" s="432"/>
      <c r="C41" s="97" t="s">
        <v>162</v>
      </c>
      <c r="D41" s="408"/>
      <c r="E41" s="408"/>
      <c r="F41" s="426">
        <v>300</v>
      </c>
      <c r="G41" s="427"/>
      <c r="H41" s="427"/>
      <c r="I41" s="427"/>
      <c r="J41" s="428"/>
      <c r="K41" s="255" t="s">
        <v>147</v>
      </c>
      <c r="L41" s="424"/>
    </row>
    <row r="42" spans="1:24" ht="15" customHeight="1">
      <c r="A42" s="369"/>
      <c r="B42" s="432"/>
      <c r="C42" s="22" t="s">
        <v>150</v>
      </c>
      <c r="D42" s="408"/>
      <c r="E42" s="408"/>
      <c r="F42" s="429">
        <v>3000</v>
      </c>
      <c r="G42" s="430"/>
      <c r="H42" s="430"/>
      <c r="I42" s="430"/>
      <c r="J42" s="431"/>
      <c r="K42" s="255" t="s">
        <v>147</v>
      </c>
      <c r="L42" s="424"/>
    </row>
    <row r="43" spans="1:24" ht="14.4" customHeight="1">
      <c r="A43" s="369"/>
      <c r="B43" s="432"/>
      <c r="C43" s="22" t="s">
        <v>151</v>
      </c>
      <c r="D43" s="408"/>
      <c r="E43" s="408"/>
      <c r="F43" s="429">
        <v>2000</v>
      </c>
      <c r="G43" s="430"/>
      <c r="H43" s="430"/>
      <c r="I43" s="430"/>
      <c r="J43" s="431"/>
      <c r="K43" s="255" t="s">
        <v>147</v>
      </c>
      <c r="L43" s="424"/>
    </row>
    <row r="44" spans="1:24" ht="14.15" customHeight="1">
      <c r="A44" s="369"/>
      <c r="B44" s="432"/>
      <c r="C44" s="22" t="s">
        <v>152</v>
      </c>
      <c r="D44" s="408"/>
      <c r="E44" s="408"/>
      <c r="F44" s="429">
        <v>3000</v>
      </c>
      <c r="G44" s="430"/>
      <c r="H44" s="430"/>
      <c r="I44" s="430"/>
      <c r="J44" s="431"/>
      <c r="K44" s="255" t="s">
        <v>147</v>
      </c>
      <c r="L44" s="424"/>
    </row>
    <row r="45" spans="1:24" ht="14.15" customHeight="1">
      <c r="A45" s="369"/>
      <c r="B45" s="432"/>
      <c r="C45" s="22" t="s">
        <v>153</v>
      </c>
      <c r="D45" s="408"/>
      <c r="E45" s="408"/>
      <c r="F45" s="429">
        <v>2000</v>
      </c>
      <c r="G45" s="430"/>
      <c r="H45" s="430"/>
      <c r="I45" s="430"/>
      <c r="J45" s="431"/>
      <c r="K45" s="255" t="s">
        <v>147</v>
      </c>
      <c r="L45" s="424"/>
      <c r="N45"/>
      <c r="O45"/>
      <c r="P45"/>
      <c r="Q45"/>
      <c r="R45"/>
      <c r="S45"/>
      <c r="T45"/>
      <c r="U45"/>
      <c r="V45"/>
      <c r="W45"/>
      <c r="X45"/>
    </row>
    <row r="46" spans="1:24" ht="15.9" customHeight="1">
      <c r="A46" s="369"/>
      <c r="B46" s="432"/>
      <c r="C46" s="22" t="s">
        <v>154</v>
      </c>
      <c r="D46" s="408"/>
      <c r="E46" s="408"/>
      <c r="F46" s="429">
        <v>3000</v>
      </c>
      <c r="G46" s="430"/>
      <c r="H46" s="430"/>
      <c r="I46" s="430"/>
      <c r="J46" s="431"/>
      <c r="K46" s="255" t="s">
        <v>147</v>
      </c>
      <c r="L46" s="424"/>
    </row>
    <row r="47" spans="1:24" ht="14.4" customHeight="1">
      <c r="A47" s="369"/>
      <c r="B47" s="432"/>
      <c r="C47" s="22" t="s">
        <v>155</v>
      </c>
      <c r="D47" s="408"/>
      <c r="E47" s="408"/>
      <c r="F47" s="429">
        <v>2000</v>
      </c>
      <c r="G47" s="430"/>
      <c r="H47" s="430"/>
      <c r="I47" s="430"/>
      <c r="J47" s="431"/>
      <c r="K47" s="255" t="s">
        <v>147</v>
      </c>
      <c r="L47" s="424"/>
    </row>
    <row r="48" spans="1:24" ht="15" customHeight="1">
      <c r="A48" s="369"/>
      <c r="B48" s="432"/>
      <c r="C48" s="22" t="s">
        <v>156</v>
      </c>
      <c r="D48" s="408"/>
      <c r="E48" s="408"/>
      <c r="F48" s="429">
        <v>0</v>
      </c>
      <c r="G48" s="430"/>
      <c r="H48" s="430"/>
      <c r="I48" s="430"/>
      <c r="J48" s="431"/>
      <c r="K48" s="255" t="s">
        <v>147</v>
      </c>
      <c r="L48" s="424"/>
    </row>
    <row r="49" spans="1:30" ht="14.4" customHeight="1">
      <c r="A49" s="370"/>
      <c r="B49" s="339"/>
      <c r="C49" s="22" t="s">
        <v>157</v>
      </c>
      <c r="D49" s="409"/>
      <c r="E49" s="409"/>
      <c r="F49" s="429">
        <v>0</v>
      </c>
      <c r="G49" s="430"/>
      <c r="H49" s="430"/>
      <c r="I49" s="430"/>
      <c r="J49" s="431"/>
      <c r="K49" s="255" t="s">
        <v>147</v>
      </c>
      <c r="L49" s="425"/>
    </row>
    <row r="50" spans="1:30" ht="15.9" customHeight="1">
      <c r="A50" s="368" t="s">
        <v>163</v>
      </c>
      <c r="B50" s="338" t="s">
        <v>164</v>
      </c>
      <c r="C50" s="99" t="s">
        <v>165</v>
      </c>
      <c r="D50" s="407" t="s">
        <v>45</v>
      </c>
      <c r="E50" s="407" t="s">
        <v>46</v>
      </c>
      <c r="F50" s="426">
        <v>0</v>
      </c>
      <c r="G50" s="427"/>
      <c r="H50" s="427"/>
      <c r="I50" s="427"/>
      <c r="J50" s="428"/>
      <c r="K50" s="255" t="s">
        <v>147</v>
      </c>
      <c r="L50" s="423" t="s">
        <v>161</v>
      </c>
    </row>
    <row r="51" spans="1:30" ht="29">
      <c r="A51" s="369"/>
      <c r="B51" s="432"/>
      <c r="C51" s="99" t="s">
        <v>149</v>
      </c>
      <c r="D51" s="408"/>
      <c r="E51" s="408"/>
      <c r="F51" s="426">
        <v>0</v>
      </c>
      <c r="G51" s="427"/>
      <c r="H51" s="427"/>
      <c r="I51" s="427"/>
      <c r="J51" s="428"/>
      <c r="K51" s="255" t="s">
        <v>147</v>
      </c>
      <c r="L51" s="424"/>
      <c r="N51"/>
      <c r="O51"/>
      <c r="P51"/>
      <c r="Q51"/>
      <c r="R51"/>
      <c r="S51"/>
      <c r="T51"/>
      <c r="U51"/>
      <c r="V51"/>
      <c r="W51"/>
      <c r="X51"/>
      <c r="Y51"/>
      <c r="Z51"/>
      <c r="AA51"/>
      <c r="AB51"/>
      <c r="AC51"/>
      <c r="AD51"/>
    </row>
    <row r="52" spans="1:30" ht="29">
      <c r="A52" s="369"/>
      <c r="B52" s="432"/>
      <c r="C52" s="98" t="s">
        <v>150</v>
      </c>
      <c r="D52" s="408"/>
      <c r="E52" s="408"/>
      <c r="F52" s="426">
        <v>1500</v>
      </c>
      <c r="G52" s="427"/>
      <c r="H52" s="427"/>
      <c r="I52" s="427"/>
      <c r="J52" s="428"/>
      <c r="K52" s="255" t="s">
        <v>147</v>
      </c>
      <c r="L52" s="424"/>
    </row>
    <row r="53" spans="1:30" ht="15" customHeight="1">
      <c r="A53" s="369"/>
      <c r="B53" s="432"/>
      <c r="C53" s="22" t="s">
        <v>151</v>
      </c>
      <c r="D53" s="408"/>
      <c r="E53" s="408"/>
      <c r="F53" s="429">
        <v>1000</v>
      </c>
      <c r="G53" s="430"/>
      <c r="H53" s="430"/>
      <c r="I53" s="430"/>
      <c r="J53" s="431"/>
      <c r="K53" s="255" t="s">
        <v>147</v>
      </c>
      <c r="L53" s="424"/>
    </row>
    <row r="54" spans="1:30" ht="17.149999999999999" customHeight="1">
      <c r="A54" s="369"/>
      <c r="B54" s="432"/>
      <c r="C54" s="22" t="s">
        <v>152</v>
      </c>
      <c r="D54" s="408"/>
      <c r="E54" s="408"/>
      <c r="F54" s="429">
        <v>1500</v>
      </c>
      <c r="G54" s="430"/>
      <c r="H54" s="430"/>
      <c r="I54" s="430"/>
      <c r="J54" s="431"/>
      <c r="K54" s="255" t="s">
        <v>147</v>
      </c>
      <c r="L54" s="424"/>
      <c r="N54"/>
      <c r="O54"/>
      <c r="P54"/>
      <c r="Q54"/>
      <c r="R54"/>
      <c r="S54"/>
      <c r="T54"/>
      <c r="U54"/>
      <c r="V54"/>
      <c r="W54"/>
      <c r="X54"/>
      <c r="Y54"/>
      <c r="Z54"/>
      <c r="AA54"/>
      <c r="AB54"/>
      <c r="AC54"/>
      <c r="AD54"/>
    </row>
    <row r="55" spans="1:30" ht="15.65" customHeight="1">
      <c r="A55" s="369"/>
      <c r="B55" s="432"/>
      <c r="C55" s="22" t="s">
        <v>153</v>
      </c>
      <c r="D55" s="408"/>
      <c r="E55" s="408"/>
      <c r="F55" s="429">
        <v>1000</v>
      </c>
      <c r="G55" s="430"/>
      <c r="H55" s="430"/>
      <c r="I55" s="430"/>
      <c r="J55" s="431"/>
      <c r="K55" s="255" t="s">
        <v>147</v>
      </c>
      <c r="L55" s="424"/>
    </row>
    <row r="56" spans="1:30" ht="17.399999999999999" customHeight="1">
      <c r="A56" s="369"/>
      <c r="B56" s="432"/>
      <c r="C56" s="22" t="s">
        <v>154</v>
      </c>
      <c r="D56" s="408"/>
      <c r="E56" s="408"/>
      <c r="F56" s="429">
        <v>1500</v>
      </c>
      <c r="G56" s="430"/>
      <c r="H56" s="430"/>
      <c r="I56" s="430"/>
      <c r="J56" s="431"/>
      <c r="K56" s="255" t="s">
        <v>147</v>
      </c>
      <c r="L56" s="424"/>
    </row>
    <row r="57" spans="1:30" ht="16.5" customHeight="1">
      <c r="A57" s="369"/>
      <c r="B57" s="432"/>
      <c r="C57" s="22" t="s">
        <v>155</v>
      </c>
      <c r="D57" s="408"/>
      <c r="E57" s="408"/>
      <c r="F57" s="429">
        <v>1000</v>
      </c>
      <c r="G57" s="430"/>
      <c r="H57" s="430"/>
      <c r="I57" s="430"/>
      <c r="J57" s="431"/>
      <c r="K57" s="255" t="s">
        <v>147</v>
      </c>
      <c r="L57" s="424"/>
    </row>
    <row r="58" spans="1:30" ht="16.5" customHeight="1">
      <c r="A58" s="369"/>
      <c r="B58" s="432"/>
      <c r="C58" s="22" t="s">
        <v>156</v>
      </c>
      <c r="D58" s="408"/>
      <c r="E58" s="408"/>
      <c r="F58" s="429">
        <v>0</v>
      </c>
      <c r="G58" s="430"/>
      <c r="H58" s="430"/>
      <c r="I58" s="430"/>
      <c r="J58" s="431"/>
      <c r="K58" s="255" t="s">
        <v>147</v>
      </c>
      <c r="L58" s="424"/>
    </row>
    <row r="59" spans="1:30" ht="16.5" customHeight="1">
      <c r="A59" s="370"/>
      <c r="B59" s="339"/>
      <c r="C59" s="22" t="s">
        <v>157</v>
      </c>
      <c r="D59" s="409"/>
      <c r="E59" s="409"/>
      <c r="F59" s="429">
        <v>0</v>
      </c>
      <c r="G59" s="430"/>
      <c r="H59" s="430"/>
      <c r="I59" s="430"/>
      <c r="J59" s="431"/>
      <c r="K59" s="255" t="s">
        <v>147</v>
      </c>
      <c r="L59" s="425"/>
    </row>
    <row r="60" spans="1:30" ht="14.4" customHeight="1">
      <c r="A60" s="368" t="s">
        <v>166</v>
      </c>
      <c r="B60" s="338" t="s">
        <v>167</v>
      </c>
      <c r="C60" s="97" t="s">
        <v>165</v>
      </c>
      <c r="D60" s="407" t="s">
        <v>45</v>
      </c>
      <c r="E60" s="407" t="s">
        <v>46</v>
      </c>
      <c r="F60" s="426">
        <v>0</v>
      </c>
      <c r="G60" s="427"/>
      <c r="H60" s="427"/>
      <c r="I60" s="427"/>
      <c r="J60" s="428"/>
      <c r="K60" s="255" t="s">
        <v>147</v>
      </c>
      <c r="L60" s="423" t="s">
        <v>161</v>
      </c>
    </row>
    <row r="61" spans="1:30" ht="14.15" customHeight="1">
      <c r="A61" s="369"/>
      <c r="B61" s="432"/>
      <c r="C61" s="99" t="s">
        <v>168</v>
      </c>
      <c r="D61" s="408"/>
      <c r="E61" s="408"/>
      <c r="F61" s="426">
        <v>0</v>
      </c>
      <c r="G61" s="427"/>
      <c r="H61" s="427"/>
      <c r="I61" s="427"/>
      <c r="J61" s="428"/>
      <c r="K61" s="255" t="s">
        <v>147</v>
      </c>
      <c r="L61" s="424"/>
    </row>
    <row r="62" spans="1:30" ht="14.15" customHeight="1">
      <c r="A62" s="369"/>
      <c r="B62" s="432"/>
      <c r="C62" s="98" t="s">
        <v>150</v>
      </c>
      <c r="D62" s="408"/>
      <c r="E62" s="408"/>
      <c r="F62" s="426">
        <v>300</v>
      </c>
      <c r="G62" s="427"/>
      <c r="H62" s="427"/>
      <c r="I62" s="427"/>
      <c r="J62" s="428"/>
      <c r="K62" s="255" t="s">
        <v>147</v>
      </c>
      <c r="L62" s="424"/>
    </row>
    <row r="63" spans="1:30" ht="15" customHeight="1">
      <c r="A63" s="369"/>
      <c r="B63" s="432"/>
      <c r="C63" s="22" t="s">
        <v>151</v>
      </c>
      <c r="D63" s="408"/>
      <c r="E63" s="408"/>
      <c r="F63" s="429">
        <v>0</v>
      </c>
      <c r="G63" s="430"/>
      <c r="H63" s="430"/>
      <c r="I63" s="430"/>
      <c r="J63" s="431"/>
      <c r="K63" s="255" t="s">
        <v>147</v>
      </c>
      <c r="L63" s="424"/>
    </row>
    <row r="64" spans="1:30" ht="15.9" customHeight="1">
      <c r="A64" s="369"/>
      <c r="B64" s="432"/>
      <c r="C64" s="22" t="s">
        <v>152</v>
      </c>
      <c r="D64" s="408"/>
      <c r="E64" s="408"/>
      <c r="F64" s="429">
        <v>300</v>
      </c>
      <c r="G64" s="430"/>
      <c r="H64" s="430"/>
      <c r="I64" s="430"/>
      <c r="J64" s="431"/>
      <c r="K64" s="255" t="s">
        <v>147</v>
      </c>
      <c r="L64" s="424"/>
    </row>
    <row r="65" spans="1:30" ht="29">
      <c r="A65" s="369"/>
      <c r="B65" s="432"/>
      <c r="C65" s="22" t="s">
        <v>153</v>
      </c>
      <c r="D65" s="408"/>
      <c r="E65" s="408"/>
      <c r="F65" s="429">
        <v>0</v>
      </c>
      <c r="G65" s="430"/>
      <c r="H65" s="430"/>
      <c r="I65" s="430"/>
      <c r="J65" s="431"/>
      <c r="K65" s="255" t="s">
        <v>147</v>
      </c>
      <c r="L65" s="424"/>
    </row>
    <row r="66" spans="1:30" ht="14.15" customHeight="1">
      <c r="A66" s="369"/>
      <c r="B66" s="432"/>
      <c r="C66" s="22" t="s">
        <v>154</v>
      </c>
      <c r="D66" s="408"/>
      <c r="E66" s="408"/>
      <c r="F66" s="429">
        <v>300</v>
      </c>
      <c r="G66" s="430"/>
      <c r="H66" s="430"/>
      <c r="I66" s="430"/>
      <c r="J66" s="431"/>
      <c r="K66" s="255" t="s">
        <v>147</v>
      </c>
      <c r="L66" s="424"/>
    </row>
    <row r="67" spans="1:30" ht="14.4" customHeight="1">
      <c r="A67" s="369"/>
      <c r="B67" s="432"/>
      <c r="C67" s="22" t="s">
        <v>155</v>
      </c>
      <c r="D67" s="408"/>
      <c r="E67" s="408"/>
      <c r="F67" s="429">
        <v>0</v>
      </c>
      <c r="G67" s="430"/>
      <c r="H67" s="430"/>
      <c r="I67" s="430"/>
      <c r="J67" s="431"/>
      <c r="K67" s="255" t="s">
        <v>147</v>
      </c>
      <c r="L67" s="424"/>
    </row>
    <row r="68" spans="1:30" ht="29">
      <c r="A68" s="369"/>
      <c r="B68" s="432"/>
      <c r="C68" s="22" t="s">
        <v>156</v>
      </c>
      <c r="D68" s="408"/>
      <c r="E68" s="408"/>
      <c r="F68" s="429">
        <v>0</v>
      </c>
      <c r="G68" s="430"/>
      <c r="H68" s="430"/>
      <c r="I68" s="430"/>
      <c r="J68" s="431"/>
      <c r="K68" s="255" t="s">
        <v>147</v>
      </c>
      <c r="L68" s="424"/>
    </row>
    <row r="69" spans="1:30" ht="29.5" thickBot="1">
      <c r="A69" s="443"/>
      <c r="B69" s="350"/>
      <c r="C69" s="22" t="s">
        <v>157</v>
      </c>
      <c r="D69" s="444"/>
      <c r="E69" s="444"/>
      <c r="F69" s="440">
        <v>0</v>
      </c>
      <c r="G69" s="441"/>
      <c r="H69" s="441"/>
      <c r="I69" s="441"/>
      <c r="J69" s="442"/>
      <c r="K69" s="255" t="s">
        <v>147</v>
      </c>
      <c r="L69" s="445"/>
    </row>
    <row r="70" spans="1:30" customFormat="1">
      <c r="A70" s="17" t="s">
        <v>169</v>
      </c>
      <c r="B70" s="74" t="s">
        <v>170</v>
      </c>
      <c r="C70" s="140"/>
      <c r="D70" s="140"/>
      <c r="E70" s="140"/>
      <c r="F70" s="433"/>
      <c r="G70" s="434"/>
      <c r="H70" s="434"/>
      <c r="I70" s="434"/>
      <c r="J70" s="435"/>
      <c r="K70" s="140"/>
      <c r="L70" s="75"/>
      <c r="N70" s="62"/>
      <c r="O70" s="62"/>
      <c r="P70" s="62"/>
      <c r="Q70" s="62"/>
      <c r="R70" s="62"/>
      <c r="S70" s="62"/>
      <c r="T70" s="62"/>
      <c r="U70" s="62"/>
      <c r="V70" s="62"/>
      <c r="W70" s="62"/>
      <c r="X70" s="62"/>
      <c r="Y70" s="62"/>
      <c r="Z70" s="62"/>
      <c r="AA70" s="62"/>
      <c r="AB70" s="62"/>
      <c r="AC70" s="62"/>
      <c r="AD70" s="62"/>
    </row>
    <row r="71" spans="1:30" ht="47.4" customHeight="1">
      <c r="A71" s="16" t="s">
        <v>171</v>
      </c>
      <c r="B71" s="137" t="s">
        <v>172</v>
      </c>
      <c r="C71" s="134" t="s">
        <v>173</v>
      </c>
      <c r="D71" s="64" t="s">
        <v>45</v>
      </c>
      <c r="E71" s="64" t="s">
        <v>46</v>
      </c>
      <c r="F71" s="416">
        <v>447.23</v>
      </c>
      <c r="G71" s="417"/>
      <c r="H71" s="417"/>
      <c r="I71" s="417"/>
      <c r="J71" s="418"/>
      <c r="K71" s="256" t="s">
        <v>174</v>
      </c>
      <c r="L71" s="237" t="s">
        <v>175</v>
      </c>
      <c r="N71"/>
      <c r="O71"/>
      <c r="P71"/>
      <c r="Q71"/>
      <c r="R71"/>
      <c r="S71"/>
      <c r="T71"/>
      <c r="U71"/>
      <c r="V71"/>
      <c r="W71"/>
      <c r="X71"/>
      <c r="Y71"/>
      <c r="Z71"/>
      <c r="AA71"/>
      <c r="AB71"/>
      <c r="AC71"/>
      <c r="AD71"/>
    </row>
    <row r="72" spans="1:30" ht="54.9" customHeight="1" thickBot="1">
      <c r="A72" s="129" t="s">
        <v>176</v>
      </c>
      <c r="B72" s="131" t="s">
        <v>177</v>
      </c>
      <c r="C72" s="134" t="s">
        <v>178</v>
      </c>
      <c r="D72" s="64" t="s">
        <v>45</v>
      </c>
      <c r="E72" s="64" t="s">
        <v>46</v>
      </c>
      <c r="F72" s="322">
        <f>F71*F28*F27</f>
        <v>1096.3843450000002</v>
      </c>
      <c r="G72" s="323"/>
      <c r="H72" s="323"/>
      <c r="I72" s="323"/>
      <c r="J72" s="324"/>
      <c r="K72" s="257" t="s">
        <v>179</v>
      </c>
      <c r="L72" s="258" t="s">
        <v>180</v>
      </c>
    </row>
    <row r="73" spans="1:30" customFormat="1">
      <c r="A73" s="17" t="s">
        <v>181</v>
      </c>
      <c r="B73" s="74" t="s">
        <v>182</v>
      </c>
      <c r="C73" s="140"/>
      <c r="D73" s="140"/>
      <c r="E73" s="140"/>
      <c r="F73" s="433"/>
      <c r="G73" s="434"/>
      <c r="H73" s="434"/>
      <c r="I73" s="434"/>
      <c r="J73" s="435"/>
      <c r="K73" s="140"/>
      <c r="L73" s="75"/>
      <c r="N73" s="62"/>
      <c r="O73" s="62"/>
      <c r="P73" s="62"/>
      <c r="Q73" s="62"/>
      <c r="R73" s="62"/>
      <c r="S73" s="62"/>
      <c r="T73" s="62"/>
      <c r="U73" s="62"/>
      <c r="V73" s="62"/>
      <c r="W73" s="62"/>
      <c r="X73" s="62"/>
      <c r="Y73" s="62"/>
      <c r="Z73" s="62"/>
      <c r="AA73" s="62"/>
      <c r="AB73" s="62"/>
      <c r="AC73" s="62"/>
      <c r="AD73" s="62"/>
    </row>
    <row r="74" spans="1:30" ht="43.5">
      <c r="A74" s="436" t="s">
        <v>183</v>
      </c>
      <c r="B74" s="128" t="s">
        <v>184</v>
      </c>
      <c r="C74" s="128" t="s">
        <v>185</v>
      </c>
      <c r="D74" s="64" t="s">
        <v>45</v>
      </c>
      <c r="E74" s="64" t="s">
        <v>46</v>
      </c>
      <c r="F74" s="416">
        <v>350</v>
      </c>
      <c r="G74" s="417"/>
      <c r="H74" s="417"/>
      <c r="I74" s="417"/>
      <c r="J74" s="418"/>
      <c r="K74" s="437" t="s">
        <v>186</v>
      </c>
      <c r="L74" s="374" t="s">
        <v>187</v>
      </c>
    </row>
    <row r="75" spans="1:30" ht="45.75" customHeight="1">
      <c r="A75" s="436"/>
      <c r="B75" s="128" t="s">
        <v>188</v>
      </c>
      <c r="C75" s="128" t="s">
        <v>185</v>
      </c>
      <c r="D75" s="64" t="s">
        <v>45</v>
      </c>
      <c r="E75" s="64" t="s">
        <v>46</v>
      </c>
      <c r="F75" s="416">
        <v>400</v>
      </c>
      <c r="G75" s="417"/>
      <c r="H75" s="417"/>
      <c r="I75" s="417"/>
      <c r="J75" s="418"/>
      <c r="K75" s="438"/>
      <c r="L75" s="375"/>
    </row>
    <row r="76" spans="1:30" ht="43.5">
      <c r="A76" s="436"/>
      <c r="B76" s="128" t="s">
        <v>189</v>
      </c>
      <c r="C76" s="128" t="s">
        <v>185</v>
      </c>
      <c r="D76" s="64" t="s">
        <v>45</v>
      </c>
      <c r="E76" s="64" t="s">
        <v>46</v>
      </c>
      <c r="F76" s="416">
        <v>450</v>
      </c>
      <c r="G76" s="417"/>
      <c r="H76" s="417"/>
      <c r="I76" s="417"/>
      <c r="J76" s="418"/>
      <c r="K76" s="439"/>
      <c r="L76" s="376"/>
    </row>
    <row r="77" spans="1:30" ht="43.5">
      <c r="A77" s="436" t="s">
        <v>190</v>
      </c>
      <c r="B77" s="128" t="s">
        <v>191</v>
      </c>
      <c r="C77" s="128" t="s">
        <v>192</v>
      </c>
      <c r="D77" s="64" t="s">
        <v>45</v>
      </c>
      <c r="E77" s="64" t="s">
        <v>46</v>
      </c>
      <c r="F77" s="416">
        <v>7</v>
      </c>
      <c r="G77" s="417"/>
      <c r="H77" s="417"/>
      <c r="I77" s="417"/>
      <c r="J77" s="418"/>
      <c r="K77" s="437" t="s">
        <v>193</v>
      </c>
      <c r="L77" s="374" t="s">
        <v>194</v>
      </c>
    </row>
    <row r="78" spans="1:30" ht="43.5">
      <c r="A78" s="436"/>
      <c r="B78" s="128" t="s">
        <v>195</v>
      </c>
      <c r="C78" s="128" t="s">
        <v>192</v>
      </c>
      <c r="D78" s="64" t="s">
        <v>45</v>
      </c>
      <c r="E78" s="64" t="s">
        <v>46</v>
      </c>
      <c r="F78" s="416">
        <v>8</v>
      </c>
      <c r="G78" s="417"/>
      <c r="H78" s="417"/>
      <c r="I78" s="417"/>
      <c r="J78" s="418"/>
      <c r="K78" s="438"/>
      <c r="L78" s="375"/>
    </row>
    <row r="79" spans="1:30" ht="43.5">
      <c r="A79" s="436"/>
      <c r="B79" s="128" t="s">
        <v>196</v>
      </c>
      <c r="C79" s="128" t="s">
        <v>192</v>
      </c>
      <c r="D79" s="64" t="s">
        <v>45</v>
      </c>
      <c r="E79" s="64" t="s">
        <v>46</v>
      </c>
      <c r="F79" s="416">
        <v>9</v>
      </c>
      <c r="G79" s="417"/>
      <c r="H79" s="417"/>
      <c r="I79" s="417"/>
      <c r="J79" s="418"/>
      <c r="K79" s="439"/>
      <c r="L79" s="376"/>
    </row>
    <row r="80" spans="1:30" ht="43.5">
      <c r="A80" s="436" t="s">
        <v>197</v>
      </c>
      <c r="B80" s="133" t="s">
        <v>198</v>
      </c>
      <c r="C80" s="128" t="s">
        <v>199</v>
      </c>
      <c r="D80" s="64" t="s">
        <v>45</v>
      </c>
      <c r="E80" s="64" t="s">
        <v>46</v>
      </c>
      <c r="F80" s="446">
        <f>(F74*$F$28-F89*$F$26/1000)*$F$27</f>
        <v>580.52499999999986</v>
      </c>
      <c r="G80" s="447"/>
      <c r="H80" s="447"/>
      <c r="I80" s="447"/>
      <c r="J80" s="448"/>
      <c r="K80" s="437" t="s">
        <v>200</v>
      </c>
      <c r="L80" s="374" t="s">
        <v>201</v>
      </c>
    </row>
    <row r="81" spans="1:30" ht="43.5">
      <c r="A81" s="436"/>
      <c r="B81" s="133" t="s">
        <v>202</v>
      </c>
      <c r="C81" s="128" t="s">
        <v>199</v>
      </c>
      <c r="D81" s="64" t="s">
        <v>45</v>
      </c>
      <c r="E81" s="64" t="s">
        <v>46</v>
      </c>
      <c r="F81" s="446">
        <f t="shared" ref="F81:F82" si="3">(F75*$F$28-F90*$F$26/1000)*$F$27</f>
        <v>610.59999999999991</v>
      </c>
      <c r="G81" s="447"/>
      <c r="H81" s="447"/>
      <c r="I81" s="447"/>
      <c r="J81" s="448"/>
      <c r="K81" s="438"/>
      <c r="L81" s="375"/>
    </row>
    <row r="82" spans="1:30" ht="43.5">
      <c r="A82" s="436"/>
      <c r="B82" s="133" t="s">
        <v>203</v>
      </c>
      <c r="C82" s="128" t="s">
        <v>199</v>
      </c>
      <c r="D82" s="64" t="s">
        <v>45</v>
      </c>
      <c r="E82" s="64" t="s">
        <v>46</v>
      </c>
      <c r="F82" s="446">
        <f t="shared" si="3"/>
        <v>640.67499999999984</v>
      </c>
      <c r="G82" s="447"/>
      <c r="H82" s="447"/>
      <c r="I82" s="447"/>
      <c r="J82" s="448"/>
      <c r="K82" s="439"/>
      <c r="L82" s="376"/>
    </row>
    <row r="83" spans="1:30" ht="21" customHeight="1">
      <c r="A83" s="459" t="s">
        <v>204</v>
      </c>
      <c r="B83" s="457" t="s">
        <v>205</v>
      </c>
      <c r="C83" s="128" t="s">
        <v>199</v>
      </c>
      <c r="D83" s="338" t="s">
        <v>45</v>
      </c>
      <c r="E83" s="338" t="s">
        <v>46</v>
      </c>
      <c r="F83" s="446">
        <f t="shared" ref="F83:F88" si="4">F32+F42+F52+F62</f>
        <v>5300</v>
      </c>
      <c r="G83" s="447"/>
      <c r="H83" s="447"/>
      <c r="I83" s="447"/>
      <c r="J83" s="448"/>
      <c r="K83" s="437" t="s">
        <v>206</v>
      </c>
      <c r="L83" s="437" t="s">
        <v>206</v>
      </c>
    </row>
    <row r="84" spans="1:30" ht="20.399999999999999" customHeight="1">
      <c r="A84" s="460"/>
      <c r="B84" s="458"/>
      <c r="C84" s="128" t="s">
        <v>207</v>
      </c>
      <c r="D84" s="339"/>
      <c r="E84" s="339"/>
      <c r="F84" s="446">
        <f t="shared" si="4"/>
        <v>3250</v>
      </c>
      <c r="G84" s="447"/>
      <c r="H84" s="447"/>
      <c r="I84" s="447"/>
      <c r="J84" s="448"/>
      <c r="K84" s="438"/>
      <c r="L84" s="438"/>
    </row>
    <row r="85" spans="1:30" ht="21.9" customHeight="1">
      <c r="A85" s="460"/>
      <c r="B85" s="457" t="s">
        <v>208</v>
      </c>
      <c r="C85" s="128" t="s">
        <v>199</v>
      </c>
      <c r="D85" s="338" t="s">
        <v>45</v>
      </c>
      <c r="E85" s="338" t="s">
        <v>46</v>
      </c>
      <c r="F85" s="446">
        <f t="shared" si="4"/>
        <v>5300</v>
      </c>
      <c r="G85" s="447"/>
      <c r="H85" s="447"/>
      <c r="I85" s="447"/>
      <c r="J85" s="448"/>
      <c r="K85" s="438"/>
      <c r="L85" s="438"/>
    </row>
    <row r="86" spans="1:30" ht="21.65" customHeight="1">
      <c r="A86" s="460"/>
      <c r="B86" s="458"/>
      <c r="C86" s="128" t="s">
        <v>207</v>
      </c>
      <c r="D86" s="339"/>
      <c r="E86" s="339"/>
      <c r="F86" s="446">
        <f t="shared" si="4"/>
        <v>3250</v>
      </c>
      <c r="G86" s="447"/>
      <c r="H86" s="447"/>
      <c r="I86" s="447"/>
      <c r="J86" s="448"/>
      <c r="K86" s="438"/>
      <c r="L86" s="438"/>
    </row>
    <row r="87" spans="1:30" ht="21.9" customHeight="1">
      <c r="A87" s="460"/>
      <c r="B87" s="457" t="s">
        <v>209</v>
      </c>
      <c r="C87" s="126" t="s">
        <v>199</v>
      </c>
      <c r="D87" s="338" t="s">
        <v>45</v>
      </c>
      <c r="E87" s="338" t="s">
        <v>46</v>
      </c>
      <c r="F87" s="446">
        <f t="shared" si="4"/>
        <v>5300</v>
      </c>
      <c r="G87" s="447"/>
      <c r="H87" s="447"/>
      <c r="I87" s="447"/>
      <c r="J87" s="448"/>
      <c r="K87" s="438"/>
      <c r="L87" s="438"/>
    </row>
    <row r="88" spans="1:30" ht="21.65" customHeight="1">
      <c r="A88" s="460"/>
      <c r="B88" s="458"/>
      <c r="C88" s="126" t="s">
        <v>207</v>
      </c>
      <c r="D88" s="339"/>
      <c r="E88" s="339"/>
      <c r="F88" s="446">
        <f t="shared" si="4"/>
        <v>3250</v>
      </c>
      <c r="G88" s="447"/>
      <c r="H88" s="447"/>
      <c r="I88" s="447"/>
      <c r="J88" s="448"/>
      <c r="K88" s="439"/>
      <c r="L88" s="439"/>
    </row>
    <row r="89" spans="1:30" ht="43.5">
      <c r="A89" s="455" t="s">
        <v>210</v>
      </c>
      <c r="B89" s="141" t="s">
        <v>211</v>
      </c>
      <c r="C89" s="128" t="s">
        <v>212</v>
      </c>
      <c r="D89" s="64" t="s">
        <v>45</v>
      </c>
      <c r="E89" s="64" t="s">
        <v>46</v>
      </c>
      <c r="F89" s="416">
        <v>15</v>
      </c>
      <c r="G89" s="417"/>
      <c r="H89" s="417"/>
      <c r="I89" s="417"/>
      <c r="J89" s="418"/>
      <c r="K89" s="256" t="s">
        <v>213</v>
      </c>
      <c r="L89" s="374" t="s">
        <v>187</v>
      </c>
    </row>
    <row r="90" spans="1:30" ht="43.5">
      <c r="A90" s="456"/>
      <c r="B90" s="141" t="s">
        <v>214</v>
      </c>
      <c r="C90" s="128" t="s">
        <v>215</v>
      </c>
      <c r="D90" s="64" t="s">
        <v>45</v>
      </c>
      <c r="E90" s="64" t="s">
        <v>46</v>
      </c>
      <c r="F90" s="416">
        <v>20</v>
      </c>
      <c r="G90" s="417"/>
      <c r="H90" s="417"/>
      <c r="I90" s="417"/>
      <c r="J90" s="418"/>
      <c r="K90" s="256" t="s">
        <v>213</v>
      </c>
      <c r="L90" s="375"/>
    </row>
    <row r="91" spans="1:30" ht="43.5">
      <c r="A91" s="456"/>
      <c r="B91" s="142" t="s">
        <v>216</v>
      </c>
      <c r="C91" s="126" t="s">
        <v>215</v>
      </c>
      <c r="D91" s="127" t="s">
        <v>45</v>
      </c>
      <c r="E91" s="127" t="s">
        <v>46</v>
      </c>
      <c r="F91" s="341">
        <v>25</v>
      </c>
      <c r="G91" s="342"/>
      <c r="H91" s="342"/>
      <c r="I91" s="342"/>
      <c r="J91" s="343"/>
      <c r="K91" s="256" t="s">
        <v>213</v>
      </c>
      <c r="L91" s="376"/>
    </row>
    <row r="92" spans="1:30" ht="43.5">
      <c r="A92" s="143" t="s">
        <v>217</v>
      </c>
      <c r="B92" s="141" t="s">
        <v>218</v>
      </c>
      <c r="C92" s="128" t="s">
        <v>219</v>
      </c>
      <c r="D92" s="64" t="s">
        <v>45</v>
      </c>
      <c r="E92" s="64" t="s">
        <v>46</v>
      </c>
      <c r="F92" s="331">
        <v>103.64</v>
      </c>
      <c r="G92" s="331"/>
      <c r="H92" s="331"/>
      <c r="I92" s="331"/>
      <c r="J92" s="331"/>
      <c r="K92" s="256" t="s">
        <v>220</v>
      </c>
      <c r="L92" s="248" t="s">
        <v>221</v>
      </c>
    </row>
    <row r="93" spans="1:30" customFormat="1">
      <c r="A93" s="39" t="s">
        <v>222</v>
      </c>
      <c r="B93" s="78" t="s">
        <v>223</v>
      </c>
      <c r="C93" s="79"/>
      <c r="D93" s="79"/>
      <c r="E93" s="79"/>
      <c r="F93" s="449"/>
      <c r="G93" s="450"/>
      <c r="H93" s="450"/>
      <c r="I93" s="450"/>
      <c r="J93" s="451"/>
      <c r="K93" s="79"/>
      <c r="L93" s="80"/>
      <c r="N93" s="62"/>
      <c r="O93" s="62"/>
      <c r="P93" s="62"/>
      <c r="Q93" s="62"/>
      <c r="R93" s="62"/>
      <c r="S93" s="62"/>
      <c r="T93" s="62"/>
      <c r="U93" s="62"/>
      <c r="V93" s="62"/>
      <c r="W93" s="62"/>
      <c r="X93" s="62"/>
      <c r="Y93" s="62"/>
      <c r="Z93" s="62"/>
      <c r="AA93" s="62"/>
      <c r="AB93" s="62"/>
      <c r="AC93" s="62"/>
      <c r="AD93" s="62"/>
    </row>
    <row r="94" spans="1:30" ht="45" thickBot="1">
      <c r="A94" s="21" t="s">
        <v>224</v>
      </c>
      <c r="B94" s="41" t="s">
        <v>225</v>
      </c>
      <c r="C94" s="63" t="s">
        <v>226</v>
      </c>
      <c r="D94" s="65" t="s">
        <v>45</v>
      </c>
      <c r="E94" s="65" t="s">
        <v>46</v>
      </c>
      <c r="F94" s="452">
        <v>0</v>
      </c>
      <c r="G94" s="453"/>
      <c r="H94" s="453"/>
      <c r="I94" s="453"/>
      <c r="J94" s="454"/>
      <c r="K94" s="259"/>
      <c r="L94" s="245" t="s">
        <v>227</v>
      </c>
    </row>
  </sheetData>
  <mergeCells count="159">
    <mergeCell ref="F92:J92"/>
    <mergeCell ref="F93:J93"/>
    <mergeCell ref="F94:J94"/>
    <mergeCell ref="A89:A91"/>
    <mergeCell ref="F89:J89"/>
    <mergeCell ref="L89:L91"/>
    <mergeCell ref="F90:J90"/>
    <mergeCell ref="F91:J91"/>
    <mergeCell ref="L83:L88"/>
    <mergeCell ref="F84:J84"/>
    <mergeCell ref="B85:B86"/>
    <mergeCell ref="D85:D86"/>
    <mergeCell ref="E85:E86"/>
    <mergeCell ref="F85:J85"/>
    <mergeCell ref="F86:J86"/>
    <mergeCell ref="B87:B88"/>
    <mergeCell ref="D87:D88"/>
    <mergeCell ref="E87:E88"/>
    <mergeCell ref="A83:A88"/>
    <mergeCell ref="B83:B84"/>
    <mergeCell ref="D83:D84"/>
    <mergeCell ref="E83:E84"/>
    <mergeCell ref="F83:J83"/>
    <mergeCell ref="K83:K88"/>
    <mergeCell ref="F87:J87"/>
    <mergeCell ref="F88:J88"/>
    <mergeCell ref="A80:A82"/>
    <mergeCell ref="F80:J80"/>
    <mergeCell ref="K80:K82"/>
    <mergeCell ref="L80:L82"/>
    <mergeCell ref="F81:J81"/>
    <mergeCell ref="F82:J82"/>
    <mergeCell ref="A77:A79"/>
    <mergeCell ref="F77:J77"/>
    <mergeCell ref="K77:K79"/>
    <mergeCell ref="L77:L79"/>
    <mergeCell ref="F78:J78"/>
    <mergeCell ref="F79:J79"/>
    <mergeCell ref="F71:J71"/>
    <mergeCell ref="F73:J73"/>
    <mergeCell ref="A74:A76"/>
    <mergeCell ref="F74:J74"/>
    <mergeCell ref="K74:K76"/>
    <mergeCell ref="L74:L76"/>
    <mergeCell ref="F75:J75"/>
    <mergeCell ref="F76:J76"/>
    <mergeCell ref="F65:J65"/>
    <mergeCell ref="F66:J66"/>
    <mergeCell ref="F67:J67"/>
    <mergeCell ref="F68:J68"/>
    <mergeCell ref="F69:J69"/>
    <mergeCell ref="F70:J70"/>
    <mergeCell ref="A60:A69"/>
    <mergeCell ref="B60:B69"/>
    <mergeCell ref="D60:D69"/>
    <mergeCell ref="E60:E69"/>
    <mergeCell ref="F60:J60"/>
    <mergeCell ref="L60:L69"/>
    <mergeCell ref="F61:J61"/>
    <mergeCell ref="F62:J62"/>
    <mergeCell ref="F63:J63"/>
    <mergeCell ref="F64:J64"/>
    <mergeCell ref="L50:L59"/>
    <mergeCell ref="F51:J51"/>
    <mergeCell ref="F52:J52"/>
    <mergeCell ref="F53:J53"/>
    <mergeCell ref="F54:J54"/>
    <mergeCell ref="F55:J55"/>
    <mergeCell ref="F56:J56"/>
    <mergeCell ref="F57:J57"/>
    <mergeCell ref="F58:J58"/>
    <mergeCell ref="F59:J59"/>
    <mergeCell ref="A50:A59"/>
    <mergeCell ref="B50:B59"/>
    <mergeCell ref="D50:D59"/>
    <mergeCell ref="E50:E59"/>
    <mergeCell ref="F50:J50"/>
    <mergeCell ref="A40:A49"/>
    <mergeCell ref="B40:B49"/>
    <mergeCell ref="D40:D49"/>
    <mergeCell ref="E40:E49"/>
    <mergeCell ref="F40:J40"/>
    <mergeCell ref="L40:L49"/>
    <mergeCell ref="F41:J41"/>
    <mergeCell ref="F42:J42"/>
    <mergeCell ref="F43:J43"/>
    <mergeCell ref="F44:J44"/>
    <mergeCell ref="L30:L39"/>
    <mergeCell ref="F31:J31"/>
    <mergeCell ref="F32:J32"/>
    <mergeCell ref="F33:J33"/>
    <mergeCell ref="F34:J34"/>
    <mergeCell ref="F35:J35"/>
    <mergeCell ref="F36:J36"/>
    <mergeCell ref="F37:J37"/>
    <mergeCell ref="F38:J38"/>
    <mergeCell ref="F39:J39"/>
    <mergeCell ref="F45:J45"/>
    <mergeCell ref="F46:J46"/>
    <mergeCell ref="F47:J47"/>
    <mergeCell ref="F48:J48"/>
    <mergeCell ref="F49:J49"/>
    <mergeCell ref="B30:B39"/>
    <mergeCell ref="D30:D39"/>
    <mergeCell ref="E30:E39"/>
    <mergeCell ref="F30:J30"/>
    <mergeCell ref="F23:J23"/>
    <mergeCell ref="F26:J26"/>
    <mergeCell ref="F27:J27"/>
    <mergeCell ref="F28:J28"/>
    <mergeCell ref="B23:B25"/>
    <mergeCell ref="C23:C25"/>
    <mergeCell ref="K5:K7"/>
    <mergeCell ref="L5:L7"/>
    <mergeCell ref="F9:J9"/>
    <mergeCell ref="F10:J10"/>
    <mergeCell ref="D23:D25"/>
    <mergeCell ref="E23:E25"/>
    <mergeCell ref="K23:K25"/>
    <mergeCell ref="L23:L25"/>
    <mergeCell ref="A11:A12"/>
    <mergeCell ref="B11:B12"/>
    <mergeCell ref="C11:C12"/>
    <mergeCell ref="D11:D12"/>
    <mergeCell ref="F11:J11"/>
    <mergeCell ref="F12:J12"/>
    <mergeCell ref="L11:L12"/>
    <mergeCell ref="A13:A14"/>
    <mergeCell ref="B13:B14"/>
    <mergeCell ref="C13:C14"/>
    <mergeCell ref="D13:D14"/>
    <mergeCell ref="F13:J13"/>
    <mergeCell ref="K11:K12"/>
    <mergeCell ref="L13:L14"/>
    <mergeCell ref="F14:J14"/>
    <mergeCell ref="F72:J72"/>
    <mergeCell ref="F2:J2"/>
    <mergeCell ref="F3:J3"/>
    <mergeCell ref="F4:J4"/>
    <mergeCell ref="A5:A8"/>
    <mergeCell ref="B5:B8"/>
    <mergeCell ref="D5:D6"/>
    <mergeCell ref="E5:E6"/>
    <mergeCell ref="F5:J5"/>
    <mergeCell ref="F15:J15"/>
    <mergeCell ref="A16:A17"/>
    <mergeCell ref="B16:B17"/>
    <mergeCell ref="C16:C17"/>
    <mergeCell ref="D16:D17"/>
    <mergeCell ref="F16:J16"/>
    <mergeCell ref="F17:J17"/>
    <mergeCell ref="F18:J18"/>
    <mergeCell ref="F19:J19"/>
    <mergeCell ref="F20:J20"/>
    <mergeCell ref="F21:J21"/>
    <mergeCell ref="F22:J22"/>
    <mergeCell ref="A23:A25"/>
    <mergeCell ref="F29:J29"/>
    <mergeCell ref="A30:A3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23" workbookViewId="0">
      <selection activeCell="C23" sqref="C23"/>
    </sheetView>
  </sheetViews>
  <sheetFormatPr defaultColWidth="8.90625" defaultRowHeight="14.5"/>
  <cols>
    <col min="1" max="1" width="4.08984375" customWidth="1"/>
    <col min="2" max="2" width="31.453125" style="25" customWidth="1"/>
    <col min="3" max="3" width="73.453125" style="24" customWidth="1"/>
    <col min="4" max="4" width="82.54296875" customWidth="1"/>
    <col min="5" max="5" width="71.90625" customWidth="1"/>
  </cols>
  <sheetData>
    <row r="1" spans="1:5" s="461" customFormat="1" ht="18.5">
      <c r="A1" s="461" t="s">
        <v>228</v>
      </c>
    </row>
    <row r="2" spans="1:5" ht="15" thickBot="1">
      <c r="A2" s="26" t="s">
        <v>229</v>
      </c>
      <c r="B2" s="27" t="s">
        <v>230</v>
      </c>
      <c r="C2" s="28" t="s">
        <v>20</v>
      </c>
      <c r="D2" s="29" t="s">
        <v>231</v>
      </c>
      <c r="E2" s="29" t="s">
        <v>232</v>
      </c>
    </row>
    <row r="3" spans="1:5" s="3" customFormat="1" ht="78" customHeight="1">
      <c r="A3" s="144" t="s">
        <v>40</v>
      </c>
      <c r="B3" s="145" t="s">
        <v>41</v>
      </c>
      <c r="C3" s="146" t="s">
        <v>233</v>
      </c>
      <c r="D3" s="146"/>
      <c r="E3" s="30"/>
    </row>
    <row r="4" spans="1:5" s="3" customFormat="1" ht="43.5">
      <c r="A4" s="147" t="s">
        <v>234</v>
      </c>
      <c r="B4" s="60" t="s">
        <v>43</v>
      </c>
      <c r="C4" s="60" t="s">
        <v>235</v>
      </c>
      <c r="D4" s="148" t="s">
        <v>236</v>
      </c>
      <c r="E4" s="31" t="s">
        <v>237</v>
      </c>
    </row>
    <row r="5" spans="1:5" s="3" customFormat="1" ht="58">
      <c r="A5" s="147" t="s">
        <v>238</v>
      </c>
      <c r="B5" s="60" t="s">
        <v>239</v>
      </c>
      <c r="C5" s="60" t="s">
        <v>240</v>
      </c>
      <c r="D5" s="60" t="s">
        <v>241</v>
      </c>
      <c r="E5" s="297" t="s">
        <v>588</v>
      </c>
    </row>
    <row r="6" spans="1:5" s="3" customFormat="1" ht="29.5" thickBot="1">
      <c r="A6" s="149" t="s">
        <v>73</v>
      </c>
      <c r="B6" s="46" t="s">
        <v>74</v>
      </c>
      <c r="C6" s="46" t="s">
        <v>242</v>
      </c>
      <c r="D6" s="150" t="s">
        <v>243</v>
      </c>
      <c r="E6" s="82"/>
    </row>
    <row r="7" spans="1:5" s="3" customFormat="1" ht="145">
      <c r="A7" s="144" t="s">
        <v>79</v>
      </c>
      <c r="B7" s="145" t="s">
        <v>80</v>
      </c>
      <c r="C7" s="146" t="s">
        <v>244</v>
      </c>
      <c r="D7" s="151"/>
      <c r="E7" s="35"/>
    </row>
    <row r="8" spans="1:5" s="3" customFormat="1" ht="159.5">
      <c r="A8" s="147" t="s">
        <v>245</v>
      </c>
      <c r="B8" s="60" t="s">
        <v>246</v>
      </c>
      <c r="C8" s="60" t="s">
        <v>247</v>
      </c>
      <c r="D8" s="38" t="s">
        <v>248</v>
      </c>
      <c r="E8" s="31" t="s">
        <v>249</v>
      </c>
    </row>
    <row r="9" spans="1:5" ht="161.4" customHeight="1">
      <c r="A9" s="147" t="s">
        <v>250</v>
      </c>
      <c r="B9" s="60" t="s">
        <v>251</v>
      </c>
      <c r="C9" s="60" t="s">
        <v>252</v>
      </c>
      <c r="D9" s="60" t="s">
        <v>253</v>
      </c>
      <c r="E9" s="31" t="s">
        <v>254</v>
      </c>
    </row>
    <row r="10" spans="1:5" s="3" customFormat="1" ht="29">
      <c r="A10" s="147" t="s">
        <v>94</v>
      </c>
      <c r="B10" s="60" t="s">
        <v>95</v>
      </c>
      <c r="C10" s="60" t="s">
        <v>255</v>
      </c>
      <c r="D10" s="38" t="s">
        <v>256</v>
      </c>
      <c r="E10" s="58"/>
    </row>
    <row r="11" spans="1:5" s="3" customFormat="1" ht="15" thickBot="1">
      <c r="A11" s="152" t="s">
        <v>99</v>
      </c>
      <c r="B11" s="153" t="s">
        <v>80</v>
      </c>
      <c r="C11" s="153" t="s">
        <v>257</v>
      </c>
      <c r="D11" s="59" t="s">
        <v>258</v>
      </c>
      <c r="E11" s="32" t="s">
        <v>258</v>
      </c>
    </row>
    <row r="12" spans="1:5" ht="29">
      <c r="A12" s="154" t="s">
        <v>105</v>
      </c>
      <c r="B12" s="155" t="s">
        <v>106</v>
      </c>
      <c r="C12" s="156" t="s">
        <v>259</v>
      </c>
      <c r="D12" s="156"/>
      <c r="E12" s="83" t="s">
        <v>260</v>
      </c>
    </row>
    <row r="13" spans="1:5" ht="30" customHeight="1">
      <c r="A13" s="147" t="s">
        <v>111</v>
      </c>
      <c r="B13" s="60" t="s">
        <v>261</v>
      </c>
      <c r="C13" s="60" t="s">
        <v>262</v>
      </c>
      <c r="D13" s="46" t="s">
        <v>263</v>
      </c>
      <c r="E13" s="61"/>
    </row>
    <row r="14" spans="1:5" ht="58">
      <c r="A14" s="147" t="s">
        <v>117</v>
      </c>
      <c r="B14" s="60" t="s">
        <v>118</v>
      </c>
      <c r="C14" s="60" t="s">
        <v>264</v>
      </c>
      <c r="D14" s="46" t="s">
        <v>265</v>
      </c>
      <c r="E14" s="34"/>
    </row>
    <row r="15" spans="1:5" ht="47.15" customHeight="1" thickBot="1">
      <c r="A15" s="149" t="s">
        <v>121</v>
      </c>
      <c r="B15" s="46" t="s">
        <v>266</v>
      </c>
      <c r="C15" s="46" t="s">
        <v>267</v>
      </c>
      <c r="D15" s="46" t="s">
        <v>265</v>
      </c>
      <c r="E15" s="42"/>
    </row>
    <row r="16" spans="1:5" ht="42" customHeight="1">
      <c r="A16" s="144" t="s">
        <v>125</v>
      </c>
      <c r="B16" s="145" t="s">
        <v>126</v>
      </c>
      <c r="C16" s="151" t="s">
        <v>268</v>
      </c>
      <c r="D16" s="151"/>
      <c r="E16" s="37"/>
    </row>
    <row r="17" spans="1:5" ht="262.5" customHeight="1">
      <c r="A17" s="104" t="s">
        <v>127</v>
      </c>
      <c r="B17" s="60" t="s">
        <v>269</v>
      </c>
      <c r="C17" s="60" t="s">
        <v>270</v>
      </c>
      <c r="D17" s="60" t="s">
        <v>271</v>
      </c>
      <c r="E17" s="298" t="s">
        <v>587</v>
      </c>
    </row>
    <row r="18" spans="1:5" ht="29">
      <c r="A18" s="104" t="s">
        <v>130</v>
      </c>
      <c r="B18" s="84" t="s">
        <v>131</v>
      </c>
      <c r="C18" s="60" t="s">
        <v>272</v>
      </c>
      <c r="D18" s="60" t="s">
        <v>273</v>
      </c>
      <c r="E18" s="61"/>
    </row>
    <row r="19" spans="1:5" ht="29">
      <c r="A19" s="48" t="s">
        <v>274</v>
      </c>
      <c r="B19" s="84" t="s">
        <v>275</v>
      </c>
      <c r="C19" s="60" t="s">
        <v>276</v>
      </c>
      <c r="D19" s="60" t="s">
        <v>258</v>
      </c>
      <c r="E19" s="61"/>
    </row>
    <row r="20" spans="1:5" ht="58.5" thickBot="1">
      <c r="A20" s="85" t="s">
        <v>137</v>
      </c>
      <c r="B20" s="86" t="s">
        <v>138</v>
      </c>
      <c r="C20" s="57" t="s">
        <v>277</v>
      </c>
      <c r="D20" s="57" t="s">
        <v>278</v>
      </c>
      <c r="E20" s="87"/>
    </row>
    <row r="21" spans="1:5" ht="101.5">
      <c r="A21" s="157" t="s">
        <v>142</v>
      </c>
      <c r="B21" s="155" t="s">
        <v>143</v>
      </c>
      <c r="C21" s="156" t="s">
        <v>279</v>
      </c>
      <c r="D21" s="158"/>
      <c r="E21" s="45"/>
    </row>
    <row r="22" spans="1:5" ht="333.65" customHeight="1">
      <c r="A22" s="159" t="s">
        <v>144</v>
      </c>
      <c r="B22" s="60" t="s">
        <v>145</v>
      </c>
      <c r="C22" s="60" t="s">
        <v>280</v>
      </c>
      <c r="D22" s="160" t="s">
        <v>281</v>
      </c>
      <c r="E22" s="462" t="s">
        <v>282</v>
      </c>
    </row>
    <row r="23" spans="1:5" ht="246.5">
      <c r="A23" s="159" t="s">
        <v>158</v>
      </c>
      <c r="B23" s="60" t="s">
        <v>283</v>
      </c>
      <c r="C23" s="60" t="s">
        <v>284</v>
      </c>
      <c r="D23" s="60" t="s">
        <v>285</v>
      </c>
      <c r="E23" s="463"/>
    </row>
    <row r="24" spans="1:5" ht="130.5">
      <c r="A24" s="159" t="s">
        <v>163</v>
      </c>
      <c r="B24" s="60" t="s">
        <v>164</v>
      </c>
      <c r="C24" s="60" t="s">
        <v>286</v>
      </c>
      <c r="D24" s="38" t="s">
        <v>287</v>
      </c>
      <c r="E24" s="463"/>
    </row>
    <row r="25" spans="1:5" ht="180.65" customHeight="1" thickBot="1">
      <c r="A25" s="161" t="s">
        <v>288</v>
      </c>
      <c r="B25" s="46" t="s">
        <v>289</v>
      </c>
      <c r="C25" s="46" t="s">
        <v>290</v>
      </c>
      <c r="D25" s="162" t="s">
        <v>291</v>
      </c>
      <c r="E25" s="463"/>
    </row>
    <row r="26" spans="1:5">
      <c r="A26" s="163" t="s">
        <v>292</v>
      </c>
      <c r="B26" s="145" t="s">
        <v>170</v>
      </c>
      <c r="C26" s="151" t="s">
        <v>293</v>
      </c>
      <c r="D26" s="164"/>
      <c r="E26" s="36"/>
    </row>
    <row r="27" spans="1:5" s="3" customFormat="1" ht="44.4" customHeight="1">
      <c r="A27" s="159" t="s">
        <v>294</v>
      </c>
      <c r="B27" s="60" t="s">
        <v>295</v>
      </c>
      <c r="C27" s="60" t="s">
        <v>296</v>
      </c>
      <c r="D27" s="60" t="s">
        <v>297</v>
      </c>
      <c r="E27" s="58"/>
    </row>
    <row r="28" spans="1:5" s="3" customFormat="1" ht="102" customHeight="1" thickBot="1">
      <c r="A28" s="161" t="s">
        <v>176</v>
      </c>
      <c r="B28" s="46" t="s">
        <v>298</v>
      </c>
      <c r="C28" s="46" t="s">
        <v>299</v>
      </c>
      <c r="D28" s="46" t="s">
        <v>300</v>
      </c>
      <c r="E28" s="82"/>
    </row>
    <row r="29" spans="1:5" ht="29">
      <c r="A29" s="163" t="s">
        <v>301</v>
      </c>
      <c r="B29" s="145" t="s">
        <v>182</v>
      </c>
      <c r="C29" s="151" t="s">
        <v>302</v>
      </c>
      <c r="D29" s="164"/>
      <c r="E29" s="37"/>
    </row>
    <row r="30" spans="1:5" ht="101.5">
      <c r="A30" s="159" t="s">
        <v>303</v>
      </c>
      <c r="B30" s="60" t="s">
        <v>304</v>
      </c>
      <c r="C30" s="60" t="s">
        <v>305</v>
      </c>
      <c r="D30" s="60" t="s">
        <v>306</v>
      </c>
      <c r="E30" s="61"/>
    </row>
    <row r="31" spans="1:5" ht="145">
      <c r="A31" s="159" t="s">
        <v>307</v>
      </c>
      <c r="B31" s="60" t="s">
        <v>308</v>
      </c>
      <c r="C31" s="60" t="s">
        <v>309</v>
      </c>
      <c r="D31" s="38" t="s">
        <v>310</v>
      </c>
      <c r="E31" s="61"/>
    </row>
    <row r="32" spans="1:5" ht="159.5">
      <c r="A32" s="159" t="s">
        <v>197</v>
      </c>
      <c r="B32" s="60" t="s">
        <v>311</v>
      </c>
      <c r="C32" s="60" t="s">
        <v>312</v>
      </c>
      <c r="D32" s="38" t="s">
        <v>313</v>
      </c>
      <c r="E32" s="61"/>
    </row>
    <row r="33" spans="1:5" ht="72.5">
      <c r="A33" s="159" t="s">
        <v>204</v>
      </c>
      <c r="B33" s="60" t="s">
        <v>314</v>
      </c>
      <c r="C33" s="60" t="s">
        <v>315</v>
      </c>
      <c r="D33" s="38" t="s">
        <v>316</v>
      </c>
      <c r="E33" s="61"/>
    </row>
    <row r="34" spans="1:5" ht="29">
      <c r="A34" s="161" t="s">
        <v>210</v>
      </c>
      <c r="B34" s="46" t="s">
        <v>317</v>
      </c>
      <c r="C34" s="46" t="s">
        <v>318</v>
      </c>
      <c r="D34" s="105" t="s">
        <v>319</v>
      </c>
      <c r="E34" s="44"/>
    </row>
    <row r="35" spans="1:5" ht="176.4" customHeight="1" thickBot="1">
      <c r="A35" s="165" t="s">
        <v>217</v>
      </c>
      <c r="B35" s="153" t="s">
        <v>218</v>
      </c>
      <c r="C35" s="153" t="s">
        <v>320</v>
      </c>
      <c r="D35" s="59" t="s">
        <v>321</v>
      </c>
      <c r="E35" s="43"/>
    </row>
    <row r="36" spans="1:5">
      <c r="A36" s="163" t="s">
        <v>222</v>
      </c>
      <c r="B36" s="122" t="s">
        <v>322</v>
      </c>
      <c r="C36" s="107"/>
      <c r="D36" s="108"/>
      <c r="E36" s="109"/>
    </row>
    <row r="37" spans="1:5" ht="67.5" customHeight="1" thickBot="1">
      <c r="A37" s="165" t="s">
        <v>323</v>
      </c>
      <c r="B37" s="50" t="s">
        <v>225</v>
      </c>
      <c r="C37" s="50" t="s">
        <v>324</v>
      </c>
      <c r="D37" s="50"/>
      <c r="E37" s="6"/>
    </row>
  </sheetData>
  <autoFilter ref="A2:C7"/>
  <mergeCells count="2">
    <mergeCell ref="A1:XFD1"/>
    <mergeCell ref="E22:E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D1" zoomScale="79" zoomScaleNormal="79" workbookViewId="0">
      <selection activeCell="E2" sqref="E2"/>
    </sheetView>
  </sheetViews>
  <sheetFormatPr defaultColWidth="8.54296875" defaultRowHeight="14.5"/>
  <cols>
    <col min="1" max="1" width="6.90625" style="62" bestFit="1" customWidth="1"/>
    <col min="2" max="2" width="29.453125" style="62" customWidth="1"/>
    <col min="3" max="3" width="40" style="62" customWidth="1"/>
    <col min="4" max="4" width="39.453125" style="62" customWidth="1"/>
    <col min="5" max="5" width="36.453125" style="62" customWidth="1"/>
    <col min="6" max="6" width="24.453125" style="62" customWidth="1"/>
    <col min="7" max="7" width="19.90625" style="62" customWidth="1"/>
    <col min="8" max="8" width="19.08984375" style="62" customWidth="1"/>
    <col min="9" max="9" width="17" style="62" customWidth="1"/>
    <col min="10" max="10" width="18.453125" style="62" customWidth="1"/>
    <col min="11" max="11" width="33" style="62" customWidth="1"/>
    <col min="12" max="12" width="38.453125" style="62" customWidth="1"/>
    <col min="13" max="13" width="8.54296875" style="62"/>
    <col min="14" max="14" width="25.54296875" style="62" customWidth="1"/>
    <col min="15" max="15" width="16.90625" style="62" customWidth="1"/>
    <col min="16" max="16384" width="8.54296875" style="62"/>
  </cols>
  <sheetData>
    <row r="1" spans="1:22" ht="15" thickBot="1">
      <c r="B1" s="15" t="s">
        <v>325</v>
      </c>
    </row>
    <row r="2" spans="1:22" ht="29.5" thickBot="1">
      <c r="A2" s="18"/>
      <c r="B2" s="19" t="s">
        <v>32</v>
      </c>
      <c r="C2" s="20" t="s">
        <v>33</v>
      </c>
      <c r="D2" s="19" t="s">
        <v>34</v>
      </c>
      <c r="E2" s="20" t="s">
        <v>35</v>
      </c>
      <c r="F2" s="325" t="s">
        <v>36</v>
      </c>
      <c r="G2" s="326"/>
      <c r="H2" s="326"/>
      <c r="I2" s="326"/>
      <c r="J2" s="327"/>
      <c r="K2" s="20" t="s">
        <v>37</v>
      </c>
      <c r="L2" s="40" t="s">
        <v>38</v>
      </c>
    </row>
    <row r="3" spans="1:22" customFormat="1">
      <c r="A3" s="17" t="s">
        <v>40</v>
      </c>
      <c r="B3" s="74" t="s">
        <v>41</v>
      </c>
      <c r="C3" s="140"/>
      <c r="D3" s="140"/>
      <c r="E3" s="140"/>
      <c r="F3" s="328"/>
      <c r="G3" s="329"/>
      <c r="H3" s="329"/>
      <c r="I3" s="329"/>
      <c r="J3" s="330"/>
      <c r="K3" s="140"/>
      <c r="L3" s="75"/>
    </row>
    <row r="4" spans="1:22" ht="43.5">
      <c r="A4" s="16" t="s">
        <v>42</v>
      </c>
      <c r="B4" s="128" t="s">
        <v>43</v>
      </c>
      <c r="C4" s="138" t="s">
        <v>83</v>
      </c>
      <c r="D4" s="64" t="s">
        <v>326</v>
      </c>
      <c r="E4" s="64" t="s">
        <v>46</v>
      </c>
      <c r="F4" s="331">
        <v>3.7999999999999999E-2</v>
      </c>
      <c r="G4" s="331"/>
      <c r="H4" s="331"/>
      <c r="I4" s="331"/>
      <c r="J4" s="331"/>
      <c r="K4" s="236"/>
      <c r="L4" s="374" t="s">
        <v>582</v>
      </c>
    </row>
    <row r="5" spans="1:22" ht="17.149999999999999" customHeight="1">
      <c r="A5" s="332" t="s">
        <v>49</v>
      </c>
      <c r="B5" s="335" t="s">
        <v>239</v>
      </c>
      <c r="C5" s="76"/>
      <c r="D5" s="338" t="s">
        <v>326</v>
      </c>
      <c r="E5" s="338" t="s">
        <v>46</v>
      </c>
      <c r="F5" s="465" t="s">
        <v>51</v>
      </c>
      <c r="G5" s="466"/>
      <c r="H5" s="466"/>
      <c r="I5" s="466"/>
      <c r="J5" s="467"/>
      <c r="K5" s="371"/>
      <c r="L5" s="375"/>
    </row>
    <row r="6" spans="1:22" ht="14.4" customHeight="1">
      <c r="A6" s="333"/>
      <c r="B6" s="336"/>
      <c r="C6" s="77" t="s">
        <v>56</v>
      </c>
      <c r="D6" s="339"/>
      <c r="E6" s="339"/>
      <c r="F6" s="260" t="s">
        <v>542</v>
      </c>
      <c r="G6" s="301" t="s">
        <v>589</v>
      </c>
      <c r="H6" s="260"/>
      <c r="I6" s="260"/>
      <c r="J6" s="261"/>
      <c r="K6" s="372"/>
      <c r="L6" s="375"/>
    </row>
    <row r="7" spans="1:22" ht="43.5">
      <c r="A7" s="333"/>
      <c r="B7" s="336"/>
      <c r="C7" s="49" t="s">
        <v>62</v>
      </c>
      <c r="D7" s="64" t="s">
        <v>45</v>
      </c>
      <c r="E7" s="64" t="s">
        <v>46</v>
      </c>
      <c r="F7" s="261">
        <v>200</v>
      </c>
      <c r="G7" s="261">
        <v>300</v>
      </c>
      <c r="H7" s="241"/>
      <c r="I7" s="241"/>
      <c r="J7" s="261"/>
      <c r="K7" s="373"/>
      <c r="L7" s="375"/>
    </row>
    <row r="8" spans="1:22" ht="48.9" customHeight="1">
      <c r="A8" s="334"/>
      <c r="B8" s="337"/>
      <c r="C8" s="49" t="s">
        <v>67</v>
      </c>
      <c r="D8" s="64" t="s">
        <v>45</v>
      </c>
      <c r="E8" s="64" t="s">
        <v>46</v>
      </c>
      <c r="F8" s="241">
        <v>5</v>
      </c>
      <c r="G8" s="241">
        <v>5.05</v>
      </c>
      <c r="H8" s="241"/>
      <c r="I8" s="241"/>
      <c r="J8" s="241"/>
      <c r="K8" s="236"/>
      <c r="L8" s="375"/>
    </row>
    <row r="9" spans="1:22" ht="44" thickBot="1">
      <c r="A9" s="21" t="s">
        <v>73</v>
      </c>
      <c r="B9" s="63" t="s">
        <v>74</v>
      </c>
      <c r="C9" s="63" t="s">
        <v>75</v>
      </c>
      <c r="D9" s="65" t="s">
        <v>326</v>
      </c>
      <c r="E9" s="65" t="s">
        <v>46</v>
      </c>
      <c r="F9" s="468" t="s">
        <v>76</v>
      </c>
      <c r="G9" s="469"/>
      <c r="H9" s="469"/>
      <c r="I9" s="469"/>
      <c r="J9" s="470"/>
      <c r="K9" s="244"/>
      <c r="L9" s="464"/>
      <c r="N9" s="88"/>
    </row>
    <row r="10" spans="1:22" customFormat="1" ht="15" thickBot="1">
      <c r="A10" s="89" t="s">
        <v>79</v>
      </c>
      <c r="B10" s="90" t="s">
        <v>80</v>
      </c>
      <c r="C10" s="91"/>
      <c r="D10" s="91"/>
      <c r="E10" s="91"/>
      <c r="F10" s="471"/>
      <c r="G10" s="472"/>
      <c r="H10" s="472"/>
      <c r="I10" s="472"/>
      <c r="J10" s="473"/>
      <c r="K10" s="91"/>
      <c r="L10" s="92"/>
    </row>
    <row r="11" spans="1:22" ht="43.5" customHeight="1">
      <c r="A11" s="474" t="s">
        <v>81</v>
      </c>
      <c r="B11" s="475" t="s">
        <v>82</v>
      </c>
      <c r="C11" s="476" t="s">
        <v>83</v>
      </c>
      <c r="D11" s="477" t="s">
        <v>326</v>
      </c>
      <c r="E11" s="64" t="s">
        <v>89</v>
      </c>
      <c r="F11" s="478">
        <v>160000</v>
      </c>
      <c r="G11" s="478"/>
      <c r="H11" s="478"/>
      <c r="I11" s="478"/>
      <c r="J11" s="478"/>
      <c r="K11" s="262"/>
      <c r="L11" s="479" t="s">
        <v>327</v>
      </c>
    </row>
    <row r="12" spans="1:22">
      <c r="A12" s="370"/>
      <c r="B12" s="388"/>
      <c r="C12" s="390"/>
      <c r="D12" s="339"/>
      <c r="E12" s="64" t="s">
        <v>92</v>
      </c>
      <c r="F12" s="494">
        <v>150000</v>
      </c>
      <c r="G12" s="495"/>
      <c r="H12" s="495"/>
      <c r="I12" s="495"/>
      <c r="J12" s="496"/>
      <c r="K12" s="263"/>
      <c r="L12" s="480"/>
    </row>
    <row r="13" spans="1:22" ht="40.5" customHeight="1">
      <c r="A13" s="364" t="s">
        <v>87</v>
      </c>
      <c r="B13" s="497" t="s">
        <v>88</v>
      </c>
      <c r="C13" s="498" t="s">
        <v>83</v>
      </c>
      <c r="D13" s="380" t="s">
        <v>326</v>
      </c>
      <c r="E13" s="64" t="s">
        <v>89</v>
      </c>
      <c r="F13" s="331">
        <v>133000</v>
      </c>
      <c r="G13" s="331"/>
      <c r="H13" s="331"/>
      <c r="I13" s="331"/>
      <c r="J13" s="331"/>
      <c r="K13" s="236"/>
      <c r="L13" s="480"/>
    </row>
    <row r="14" spans="1:22">
      <c r="A14" s="364"/>
      <c r="B14" s="497"/>
      <c r="C14" s="498"/>
      <c r="D14" s="380"/>
      <c r="E14" s="64" t="s">
        <v>92</v>
      </c>
      <c r="F14" s="331">
        <v>144000</v>
      </c>
      <c r="G14" s="331"/>
      <c r="H14" s="331"/>
      <c r="I14" s="331"/>
      <c r="J14" s="331"/>
      <c r="K14" s="236"/>
      <c r="L14" s="480"/>
    </row>
    <row r="15" spans="1:22" ht="43.5">
      <c r="A15" s="16" t="s">
        <v>94</v>
      </c>
      <c r="B15" s="134" t="s">
        <v>95</v>
      </c>
      <c r="C15" s="128" t="s">
        <v>96</v>
      </c>
      <c r="D15" s="64" t="s">
        <v>326</v>
      </c>
      <c r="E15" s="64" t="s">
        <v>46</v>
      </c>
      <c r="F15" s="344" t="s">
        <v>583</v>
      </c>
      <c r="G15" s="344"/>
      <c r="H15" s="344"/>
      <c r="I15" s="344"/>
      <c r="J15" s="344"/>
      <c r="K15" s="236"/>
      <c r="L15" s="480"/>
    </row>
    <row r="16" spans="1:22" ht="23.4" customHeight="1">
      <c r="A16" s="482" t="s">
        <v>99</v>
      </c>
      <c r="B16" s="488" t="s">
        <v>100</v>
      </c>
      <c r="C16" s="490" t="s">
        <v>101</v>
      </c>
      <c r="D16" s="64"/>
      <c r="E16" s="64" t="s">
        <v>89</v>
      </c>
      <c r="F16" s="492">
        <f>F11/F13</f>
        <v>1.2030075187969924</v>
      </c>
      <c r="G16" s="492"/>
      <c r="H16" s="492"/>
      <c r="I16" s="492"/>
      <c r="J16" s="492"/>
      <c r="K16" s="236"/>
      <c r="L16" s="480"/>
      <c r="N16"/>
      <c r="O16"/>
      <c r="P16"/>
      <c r="Q16"/>
      <c r="R16"/>
      <c r="S16"/>
      <c r="T16"/>
      <c r="U16"/>
      <c r="V16"/>
    </row>
    <row r="17" spans="1:22" ht="20.399999999999999" customHeight="1" thickBot="1">
      <c r="A17" s="483"/>
      <c r="B17" s="489"/>
      <c r="C17" s="491"/>
      <c r="D17" s="65"/>
      <c r="E17" s="64" t="s">
        <v>92</v>
      </c>
      <c r="F17" s="493">
        <f>F12/F14</f>
        <v>1.0416666666666667</v>
      </c>
      <c r="G17" s="493"/>
      <c r="H17" s="493"/>
      <c r="I17" s="493"/>
      <c r="J17" s="493"/>
      <c r="K17" s="244"/>
      <c r="L17" s="481"/>
      <c r="N17"/>
      <c r="O17"/>
      <c r="P17"/>
      <c r="Q17"/>
      <c r="R17"/>
      <c r="S17"/>
      <c r="T17"/>
      <c r="U17"/>
      <c r="V17"/>
    </row>
    <row r="18" spans="1:22" customFormat="1">
      <c r="A18" s="17" t="s">
        <v>105</v>
      </c>
      <c r="B18" s="74" t="s">
        <v>106</v>
      </c>
      <c r="C18" s="140"/>
      <c r="D18" s="140"/>
      <c r="E18" s="140"/>
      <c r="F18" s="353"/>
      <c r="G18" s="354"/>
      <c r="H18" s="354"/>
      <c r="I18" s="354"/>
      <c r="J18" s="355"/>
      <c r="K18" s="140"/>
      <c r="L18" s="75"/>
    </row>
    <row r="19" spans="1:22" ht="47.15" customHeight="1">
      <c r="A19" s="136" t="s">
        <v>111</v>
      </c>
      <c r="B19" s="137" t="s">
        <v>112</v>
      </c>
      <c r="C19" s="128" t="s">
        <v>328</v>
      </c>
      <c r="D19" s="64" t="s">
        <v>326</v>
      </c>
      <c r="E19" s="64" t="s">
        <v>46</v>
      </c>
      <c r="F19" s="356" t="s">
        <v>114</v>
      </c>
      <c r="G19" s="357"/>
      <c r="H19" s="357"/>
      <c r="I19" s="357"/>
      <c r="J19" s="358"/>
      <c r="K19" s="236"/>
      <c r="L19" s="484" t="s">
        <v>327</v>
      </c>
    </row>
    <row r="20" spans="1:22" ht="43.5">
      <c r="A20" s="136" t="s">
        <v>117</v>
      </c>
      <c r="B20" s="137" t="s">
        <v>118</v>
      </c>
      <c r="C20" s="134" t="s">
        <v>119</v>
      </c>
      <c r="D20" s="64" t="s">
        <v>329</v>
      </c>
      <c r="E20" s="64" t="s">
        <v>46</v>
      </c>
      <c r="F20" s="359">
        <v>1.5</v>
      </c>
      <c r="G20" s="357"/>
      <c r="H20" s="357"/>
      <c r="I20" s="357"/>
      <c r="J20" s="358"/>
      <c r="K20" s="236"/>
      <c r="L20" s="485"/>
      <c r="Q20"/>
      <c r="R20"/>
    </row>
    <row r="21" spans="1:22" ht="44" thickBot="1">
      <c r="A21" s="136" t="s">
        <v>121</v>
      </c>
      <c r="B21" s="137" t="s">
        <v>122</v>
      </c>
      <c r="C21" s="134" t="s">
        <v>330</v>
      </c>
      <c r="D21" s="64" t="s">
        <v>326</v>
      </c>
      <c r="E21" s="64" t="s">
        <v>46</v>
      </c>
      <c r="F21" s="360">
        <v>0.05</v>
      </c>
      <c r="G21" s="361"/>
      <c r="H21" s="361"/>
      <c r="I21" s="361"/>
      <c r="J21" s="362"/>
      <c r="K21" s="236"/>
      <c r="L21" s="486"/>
    </row>
    <row r="22" spans="1:22" customFormat="1">
      <c r="A22" s="17" t="s">
        <v>125</v>
      </c>
      <c r="B22" s="74" t="s">
        <v>126</v>
      </c>
      <c r="C22" s="81"/>
      <c r="D22" s="140"/>
      <c r="E22" s="140"/>
      <c r="F22" s="365"/>
      <c r="G22" s="366"/>
      <c r="H22" s="366"/>
      <c r="I22" s="366"/>
      <c r="J22" s="367"/>
      <c r="K22" s="140"/>
      <c r="L22" s="75"/>
    </row>
    <row r="23" spans="1:22" customFormat="1" ht="14.4" customHeight="1">
      <c r="A23" s="385" t="s">
        <v>127</v>
      </c>
      <c r="B23" s="166" t="s">
        <v>128</v>
      </c>
      <c r="C23" s="338" t="s">
        <v>129</v>
      </c>
      <c r="D23" s="338" t="s">
        <v>331</v>
      </c>
      <c r="E23" s="338" t="s">
        <v>46</v>
      </c>
      <c r="F23" s="465" t="s">
        <v>332</v>
      </c>
      <c r="G23" s="466"/>
      <c r="H23" s="466"/>
      <c r="I23" s="466"/>
      <c r="J23" s="467"/>
      <c r="K23" s="499"/>
      <c r="L23" s="505" t="s">
        <v>584</v>
      </c>
    </row>
    <row r="24" spans="1:22" customFormat="1">
      <c r="A24" s="487"/>
      <c r="B24" s="167"/>
      <c r="C24" s="432"/>
      <c r="D24" s="432"/>
      <c r="E24" s="432"/>
      <c r="F24" s="260" t="s">
        <v>344</v>
      </c>
      <c r="G24" s="301" t="s">
        <v>590</v>
      </c>
      <c r="H24" s="260"/>
      <c r="I24" s="260"/>
      <c r="J24" s="261"/>
      <c r="K24" s="500"/>
      <c r="L24" s="480"/>
    </row>
    <row r="25" spans="1:22">
      <c r="A25" s="487"/>
      <c r="B25" s="168"/>
      <c r="C25" s="339"/>
      <c r="D25" s="339"/>
      <c r="E25" s="339"/>
      <c r="F25" s="260">
        <f>(F8)*$F$28-$F$26/1000</f>
        <v>-0.12485000000000002</v>
      </c>
      <c r="G25" s="264">
        <f>(G8)*$F$28-$F$26/1000</f>
        <v>-0.12239850000000002</v>
      </c>
      <c r="H25" s="260"/>
      <c r="I25" s="260"/>
      <c r="J25" s="260"/>
      <c r="K25" s="500"/>
      <c r="L25" s="400"/>
    </row>
    <row r="26" spans="1:22" ht="29">
      <c r="A26" s="130" t="s">
        <v>130</v>
      </c>
      <c r="B26" s="84" t="s">
        <v>131</v>
      </c>
      <c r="C26" s="132" t="s">
        <v>333</v>
      </c>
      <c r="D26" s="64" t="s">
        <v>331</v>
      </c>
      <c r="E26" s="127" t="s">
        <v>46</v>
      </c>
      <c r="F26" s="501">
        <v>370</v>
      </c>
      <c r="G26" s="501"/>
      <c r="H26" s="501"/>
      <c r="I26" s="501"/>
      <c r="J26" s="501"/>
      <c r="K26" s="251"/>
      <c r="L26" s="253"/>
    </row>
    <row r="27" spans="1:22" ht="43.5">
      <c r="A27" s="130" t="s">
        <v>274</v>
      </c>
      <c r="B27" s="84" t="s">
        <v>275</v>
      </c>
      <c r="C27" s="134" t="s">
        <v>136</v>
      </c>
      <c r="D27" s="127" t="s">
        <v>45</v>
      </c>
      <c r="E27" s="127" t="s">
        <v>46</v>
      </c>
      <c r="F27" s="465">
        <v>50</v>
      </c>
      <c r="G27" s="466"/>
      <c r="H27" s="466"/>
      <c r="I27" s="466"/>
      <c r="J27" s="467"/>
      <c r="K27" s="251"/>
      <c r="L27" s="253"/>
    </row>
    <row r="28" spans="1:22" ht="43.5">
      <c r="A28" s="169" t="s">
        <v>334</v>
      </c>
      <c r="B28" s="170" t="s">
        <v>138</v>
      </c>
      <c r="C28" s="134" t="s">
        <v>139</v>
      </c>
      <c r="D28" s="64" t="s">
        <v>45</v>
      </c>
      <c r="E28" s="64" t="s">
        <v>46</v>
      </c>
      <c r="F28" s="502">
        <v>4.9029999999999997E-2</v>
      </c>
      <c r="G28" s="503"/>
      <c r="H28" s="503"/>
      <c r="I28" s="503"/>
      <c r="J28" s="504"/>
      <c r="K28" s="252"/>
      <c r="L28" s="265"/>
    </row>
    <row r="29" spans="1:22" customFormat="1" ht="39" customHeight="1">
      <c r="A29" s="39" t="s">
        <v>142</v>
      </c>
      <c r="B29" s="78" t="s">
        <v>143</v>
      </c>
      <c r="C29" s="79"/>
      <c r="D29" s="93"/>
      <c r="E29" s="93"/>
      <c r="F29" s="353"/>
      <c r="G29" s="354"/>
      <c r="H29" s="354"/>
      <c r="I29" s="354"/>
      <c r="J29" s="355"/>
      <c r="K29" s="139"/>
      <c r="L29" s="80"/>
      <c r="N29" s="62"/>
    </row>
    <row r="30" spans="1:22" customFormat="1" ht="15.9" customHeight="1">
      <c r="A30" s="368" t="s">
        <v>144</v>
      </c>
      <c r="B30" s="506" t="s">
        <v>335</v>
      </c>
      <c r="C30" s="22" t="s">
        <v>146</v>
      </c>
      <c r="D30" s="338" t="s">
        <v>336</v>
      </c>
      <c r="E30" s="338" t="s">
        <v>46</v>
      </c>
      <c r="F30" s="426">
        <v>5000</v>
      </c>
      <c r="G30" s="427"/>
      <c r="H30" s="427"/>
      <c r="I30" s="427"/>
      <c r="J30" s="428"/>
      <c r="K30" s="255"/>
      <c r="L30" s="423"/>
      <c r="N30" s="62"/>
    </row>
    <row r="31" spans="1:22" customFormat="1">
      <c r="A31" s="369"/>
      <c r="B31" s="507"/>
      <c r="C31" s="96" t="s">
        <v>149</v>
      </c>
      <c r="D31" s="432"/>
      <c r="E31" s="432"/>
      <c r="F31" s="426">
        <v>2000</v>
      </c>
      <c r="G31" s="427"/>
      <c r="H31" s="427"/>
      <c r="I31" s="427"/>
      <c r="J31" s="428"/>
      <c r="K31" s="255"/>
      <c r="L31" s="424"/>
      <c r="N31" s="62"/>
    </row>
    <row r="32" spans="1:22">
      <c r="A32" s="369"/>
      <c r="B32" s="507"/>
      <c r="C32" s="22" t="s">
        <v>150</v>
      </c>
      <c r="D32" s="432"/>
      <c r="E32" s="432"/>
      <c r="F32" s="426">
        <v>500</v>
      </c>
      <c r="G32" s="427"/>
      <c r="H32" s="427"/>
      <c r="I32" s="427"/>
      <c r="J32" s="428"/>
      <c r="K32" s="266"/>
      <c r="L32" s="424"/>
    </row>
    <row r="33" spans="1:12" ht="14.4" customHeight="1">
      <c r="A33" s="369"/>
      <c r="B33" s="507"/>
      <c r="C33" s="22" t="s">
        <v>151</v>
      </c>
      <c r="D33" s="432"/>
      <c r="E33" s="432"/>
      <c r="F33" s="426">
        <v>250</v>
      </c>
      <c r="G33" s="427"/>
      <c r="H33" s="427"/>
      <c r="I33" s="427"/>
      <c r="J33" s="428"/>
      <c r="K33" s="267"/>
      <c r="L33" s="424"/>
    </row>
    <row r="34" spans="1:12" ht="12.65" customHeight="1">
      <c r="A34" s="369"/>
      <c r="B34" s="507"/>
      <c r="C34" s="22" t="s">
        <v>152</v>
      </c>
      <c r="D34" s="432"/>
      <c r="E34" s="432"/>
      <c r="F34" s="429">
        <v>500</v>
      </c>
      <c r="G34" s="430"/>
      <c r="H34" s="430"/>
      <c r="I34" s="430"/>
      <c r="J34" s="431"/>
      <c r="K34" s="268"/>
      <c r="L34" s="424"/>
    </row>
    <row r="35" spans="1:12" ht="12.65" customHeight="1">
      <c r="A35" s="369"/>
      <c r="B35" s="507"/>
      <c r="C35" s="22" t="s">
        <v>153</v>
      </c>
      <c r="D35" s="432"/>
      <c r="E35" s="432"/>
      <c r="F35" s="429">
        <v>250</v>
      </c>
      <c r="G35" s="430"/>
      <c r="H35" s="430"/>
      <c r="I35" s="430"/>
      <c r="J35" s="431"/>
      <c r="K35" s="268"/>
      <c r="L35" s="424"/>
    </row>
    <row r="36" spans="1:12" ht="12.65" customHeight="1">
      <c r="A36" s="369"/>
      <c r="B36" s="507"/>
      <c r="C36" s="22" t="s">
        <v>154</v>
      </c>
      <c r="D36" s="432"/>
      <c r="E36" s="432"/>
      <c r="F36" s="429">
        <v>500</v>
      </c>
      <c r="G36" s="430"/>
      <c r="H36" s="430"/>
      <c r="I36" s="430"/>
      <c r="J36" s="431"/>
      <c r="K36" s="268"/>
      <c r="L36" s="424"/>
    </row>
    <row r="37" spans="1:12" ht="14.4" customHeight="1">
      <c r="A37" s="369"/>
      <c r="B37" s="507"/>
      <c r="C37" s="22" t="s">
        <v>155</v>
      </c>
      <c r="D37" s="432"/>
      <c r="E37" s="432"/>
      <c r="F37" s="429">
        <v>250</v>
      </c>
      <c r="G37" s="430"/>
      <c r="H37" s="430"/>
      <c r="I37" s="430"/>
      <c r="J37" s="431"/>
      <c r="K37" s="268"/>
      <c r="L37" s="424"/>
    </row>
    <row r="38" spans="1:12">
      <c r="A38" s="369"/>
      <c r="B38" s="507"/>
      <c r="C38" s="22" t="s">
        <v>156</v>
      </c>
      <c r="D38" s="432"/>
      <c r="E38" s="432"/>
      <c r="F38" s="429">
        <v>0</v>
      </c>
      <c r="G38" s="430"/>
      <c r="H38" s="430"/>
      <c r="I38" s="430"/>
      <c r="J38" s="431"/>
      <c r="K38" s="268"/>
      <c r="L38" s="424"/>
    </row>
    <row r="39" spans="1:12">
      <c r="A39" s="370"/>
      <c r="B39" s="508"/>
      <c r="C39" s="22" t="s">
        <v>157</v>
      </c>
      <c r="D39" s="339"/>
      <c r="E39" s="339"/>
      <c r="F39" s="429">
        <v>0</v>
      </c>
      <c r="G39" s="430"/>
      <c r="H39" s="430"/>
      <c r="I39" s="430"/>
      <c r="J39" s="431"/>
      <c r="K39" s="236"/>
      <c r="L39" s="425"/>
    </row>
    <row r="40" spans="1:12" ht="14.4" customHeight="1">
      <c r="A40" s="368" t="s">
        <v>158</v>
      </c>
      <c r="B40" s="338" t="s">
        <v>337</v>
      </c>
      <c r="C40" s="97" t="s">
        <v>160</v>
      </c>
      <c r="D40" s="338" t="s">
        <v>336</v>
      </c>
      <c r="E40" s="338" t="s">
        <v>46</v>
      </c>
      <c r="F40" s="426">
        <v>450</v>
      </c>
      <c r="G40" s="427"/>
      <c r="H40" s="427"/>
      <c r="I40" s="427"/>
      <c r="J40" s="428"/>
      <c r="K40" s="252"/>
      <c r="L40" s="423"/>
    </row>
    <row r="41" spans="1:12" ht="14.15" customHeight="1">
      <c r="A41" s="369"/>
      <c r="B41" s="432"/>
      <c r="C41" s="97" t="s">
        <v>162</v>
      </c>
      <c r="D41" s="432"/>
      <c r="E41" s="432"/>
      <c r="F41" s="426">
        <v>300</v>
      </c>
      <c r="G41" s="427"/>
      <c r="H41" s="427"/>
      <c r="I41" s="427"/>
      <c r="J41" s="428"/>
      <c r="K41" s="252"/>
      <c r="L41" s="424"/>
    </row>
    <row r="42" spans="1:12">
      <c r="A42" s="369"/>
      <c r="B42" s="432"/>
      <c r="C42" s="22" t="s">
        <v>150</v>
      </c>
      <c r="D42" s="432"/>
      <c r="E42" s="432"/>
      <c r="F42" s="426">
        <v>3000</v>
      </c>
      <c r="G42" s="427"/>
      <c r="H42" s="427"/>
      <c r="I42" s="427"/>
      <c r="J42" s="428"/>
      <c r="K42" s="269"/>
      <c r="L42" s="424"/>
    </row>
    <row r="43" spans="1:12">
      <c r="A43" s="369"/>
      <c r="B43" s="432"/>
      <c r="C43" s="22" t="s">
        <v>151</v>
      </c>
      <c r="D43" s="432"/>
      <c r="E43" s="432"/>
      <c r="F43" s="426">
        <v>2000</v>
      </c>
      <c r="G43" s="427"/>
      <c r="H43" s="427"/>
      <c r="I43" s="427"/>
      <c r="J43" s="428"/>
      <c r="K43" s="270"/>
      <c r="L43" s="424"/>
    </row>
    <row r="44" spans="1:12">
      <c r="A44" s="369"/>
      <c r="B44" s="432"/>
      <c r="C44" s="22" t="s">
        <v>152</v>
      </c>
      <c r="D44" s="432"/>
      <c r="E44" s="432"/>
      <c r="F44" s="426">
        <v>3000</v>
      </c>
      <c r="G44" s="427"/>
      <c r="H44" s="427"/>
      <c r="I44" s="427"/>
      <c r="J44" s="428"/>
      <c r="K44" s="270"/>
      <c r="L44" s="424"/>
    </row>
    <row r="45" spans="1:12">
      <c r="A45" s="369"/>
      <c r="B45" s="432"/>
      <c r="C45" s="22" t="s">
        <v>153</v>
      </c>
      <c r="D45" s="432"/>
      <c r="E45" s="432"/>
      <c r="F45" s="426">
        <v>2000</v>
      </c>
      <c r="G45" s="427"/>
      <c r="H45" s="427"/>
      <c r="I45" s="427"/>
      <c r="J45" s="428"/>
      <c r="K45" s="270"/>
      <c r="L45" s="424"/>
    </row>
    <row r="46" spans="1:12">
      <c r="A46" s="369"/>
      <c r="B46" s="432"/>
      <c r="C46" s="22" t="s">
        <v>154</v>
      </c>
      <c r="D46" s="432"/>
      <c r="E46" s="432"/>
      <c r="F46" s="426">
        <v>3000</v>
      </c>
      <c r="G46" s="427"/>
      <c r="H46" s="427"/>
      <c r="I46" s="427"/>
      <c r="J46" s="428"/>
      <c r="K46" s="256"/>
      <c r="L46" s="424"/>
    </row>
    <row r="47" spans="1:12">
      <c r="A47" s="369"/>
      <c r="B47" s="432"/>
      <c r="C47" s="22" t="s">
        <v>155</v>
      </c>
      <c r="D47" s="432"/>
      <c r="E47" s="432"/>
      <c r="F47" s="426">
        <v>2000</v>
      </c>
      <c r="G47" s="427"/>
      <c r="H47" s="427"/>
      <c r="I47" s="427"/>
      <c r="J47" s="428"/>
      <c r="K47" s="256"/>
      <c r="L47" s="424"/>
    </row>
    <row r="48" spans="1:12">
      <c r="A48" s="369"/>
      <c r="B48" s="432"/>
      <c r="C48" s="22" t="s">
        <v>156</v>
      </c>
      <c r="D48" s="432"/>
      <c r="E48" s="432"/>
      <c r="F48" s="426">
        <v>0</v>
      </c>
      <c r="G48" s="427"/>
      <c r="H48" s="427"/>
      <c r="I48" s="427"/>
      <c r="J48" s="428"/>
      <c r="K48" s="256"/>
      <c r="L48" s="424"/>
    </row>
    <row r="49" spans="1:12">
      <c r="A49" s="370"/>
      <c r="B49" s="339"/>
      <c r="C49" s="22" t="s">
        <v>157</v>
      </c>
      <c r="D49" s="339"/>
      <c r="E49" s="339"/>
      <c r="F49" s="426">
        <v>0</v>
      </c>
      <c r="G49" s="427"/>
      <c r="H49" s="427"/>
      <c r="I49" s="427"/>
      <c r="J49" s="428"/>
      <c r="K49" s="256"/>
      <c r="L49" s="425"/>
    </row>
    <row r="50" spans="1:12" ht="14.15" customHeight="1">
      <c r="A50" s="368" t="s">
        <v>163</v>
      </c>
      <c r="B50" s="338" t="s">
        <v>338</v>
      </c>
      <c r="C50" s="97" t="s">
        <v>160</v>
      </c>
      <c r="D50" s="338" t="s">
        <v>336</v>
      </c>
      <c r="E50" s="338" t="s">
        <v>46</v>
      </c>
      <c r="F50" s="426">
        <v>0</v>
      </c>
      <c r="G50" s="427"/>
      <c r="H50" s="427"/>
      <c r="I50" s="427"/>
      <c r="J50" s="428"/>
      <c r="K50" s="255"/>
      <c r="L50" s="423"/>
    </row>
    <row r="51" spans="1:12" ht="15.9" customHeight="1">
      <c r="A51" s="369"/>
      <c r="B51" s="432"/>
      <c r="C51" s="97" t="s">
        <v>162</v>
      </c>
      <c r="D51" s="432"/>
      <c r="E51" s="432"/>
      <c r="F51" s="426">
        <v>0</v>
      </c>
      <c r="G51" s="427"/>
      <c r="H51" s="427"/>
      <c r="I51" s="427"/>
      <c r="J51" s="428"/>
      <c r="K51" s="255"/>
      <c r="L51" s="424"/>
    </row>
    <row r="52" spans="1:12" ht="14.4" customHeight="1">
      <c r="A52" s="369"/>
      <c r="B52" s="432"/>
      <c r="C52" s="22" t="s">
        <v>150</v>
      </c>
      <c r="D52" s="432"/>
      <c r="E52" s="432"/>
      <c r="F52" s="426">
        <v>1500</v>
      </c>
      <c r="G52" s="427"/>
      <c r="H52" s="427"/>
      <c r="I52" s="427"/>
      <c r="J52" s="428"/>
      <c r="K52" s="266"/>
      <c r="L52" s="424"/>
    </row>
    <row r="53" spans="1:12" ht="14.4" customHeight="1">
      <c r="A53" s="369"/>
      <c r="B53" s="432"/>
      <c r="C53" s="22" t="s">
        <v>151</v>
      </c>
      <c r="D53" s="432"/>
      <c r="E53" s="432"/>
      <c r="F53" s="426">
        <v>1000</v>
      </c>
      <c r="G53" s="427"/>
      <c r="H53" s="427"/>
      <c r="I53" s="427"/>
      <c r="J53" s="428"/>
      <c r="K53" s="267"/>
      <c r="L53" s="424"/>
    </row>
    <row r="54" spans="1:12" ht="15.65" customHeight="1">
      <c r="A54" s="369"/>
      <c r="B54" s="432"/>
      <c r="C54" s="22" t="s">
        <v>152</v>
      </c>
      <c r="D54" s="432"/>
      <c r="E54" s="432"/>
      <c r="F54" s="426">
        <v>1500</v>
      </c>
      <c r="G54" s="427"/>
      <c r="H54" s="427"/>
      <c r="I54" s="427"/>
      <c r="J54" s="428"/>
      <c r="K54" s="256"/>
      <c r="L54" s="424"/>
    </row>
    <row r="55" spans="1:12" ht="16.5" customHeight="1">
      <c r="A55" s="369"/>
      <c r="B55" s="432"/>
      <c r="C55" s="22" t="s">
        <v>153</v>
      </c>
      <c r="D55" s="432"/>
      <c r="E55" s="432"/>
      <c r="F55" s="426">
        <v>1000</v>
      </c>
      <c r="G55" s="427"/>
      <c r="H55" s="427"/>
      <c r="I55" s="427"/>
      <c r="J55" s="428"/>
      <c r="K55" s="256"/>
      <c r="L55" s="424"/>
    </row>
    <row r="56" spans="1:12" ht="15" customHeight="1">
      <c r="A56" s="369"/>
      <c r="B56" s="432"/>
      <c r="C56" s="22" t="s">
        <v>154</v>
      </c>
      <c r="D56" s="432"/>
      <c r="E56" s="432"/>
      <c r="F56" s="426">
        <v>1500</v>
      </c>
      <c r="G56" s="427"/>
      <c r="H56" s="427"/>
      <c r="I56" s="427"/>
      <c r="J56" s="428"/>
      <c r="K56" s="256"/>
      <c r="L56" s="424"/>
    </row>
    <row r="57" spans="1:12" ht="18.649999999999999" customHeight="1">
      <c r="A57" s="369"/>
      <c r="B57" s="432"/>
      <c r="C57" s="22" t="s">
        <v>155</v>
      </c>
      <c r="D57" s="432"/>
      <c r="E57" s="432"/>
      <c r="F57" s="426">
        <v>1000</v>
      </c>
      <c r="G57" s="427"/>
      <c r="H57" s="427"/>
      <c r="I57" s="427"/>
      <c r="J57" s="428"/>
      <c r="K57" s="256"/>
      <c r="L57" s="424"/>
    </row>
    <row r="58" spans="1:12" ht="16.5" customHeight="1">
      <c r="A58" s="369"/>
      <c r="B58" s="432"/>
      <c r="C58" s="22" t="s">
        <v>156</v>
      </c>
      <c r="D58" s="432"/>
      <c r="E58" s="432"/>
      <c r="F58" s="426">
        <v>0</v>
      </c>
      <c r="G58" s="427"/>
      <c r="H58" s="427"/>
      <c r="I58" s="427"/>
      <c r="J58" s="428"/>
      <c r="K58" s="256"/>
      <c r="L58" s="424"/>
    </row>
    <row r="59" spans="1:12" ht="17.399999999999999" customHeight="1">
      <c r="A59" s="370"/>
      <c r="B59" s="339"/>
      <c r="C59" s="22" t="s">
        <v>157</v>
      </c>
      <c r="D59" s="339"/>
      <c r="E59" s="339"/>
      <c r="F59" s="426">
        <v>0</v>
      </c>
      <c r="G59" s="427"/>
      <c r="H59" s="427"/>
      <c r="I59" s="427"/>
      <c r="J59" s="428"/>
      <c r="K59" s="256"/>
      <c r="L59" s="425"/>
    </row>
    <row r="60" spans="1:12" ht="14.4" customHeight="1">
      <c r="A60" s="368" t="s">
        <v>166</v>
      </c>
      <c r="B60" s="338" t="s">
        <v>339</v>
      </c>
      <c r="C60" s="97" t="s">
        <v>165</v>
      </c>
      <c r="D60" s="338" t="s">
        <v>336</v>
      </c>
      <c r="E60" s="338" t="s">
        <v>46</v>
      </c>
      <c r="F60" s="426">
        <v>0</v>
      </c>
      <c r="G60" s="427"/>
      <c r="H60" s="427"/>
      <c r="I60" s="427"/>
      <c r="J60" s="428"/>
      <c r="K60" s="252"/>
      <c r="L60" s="423"/>
    </row>
    <row r="61" spans="1:12" ht="17.149999999999999" customHeight="1">
      <c r="A61" s="369"/>
      <c r="B61" s="432"/>
      <c r="C61" s="99" t="s">
        <v>168</v>
      </c>
      <c r="D61" s="432"/>
      <c r="E61" s="432"/>
      <c r="F61" s="426">
        <v>0</v>
      </c>
      <c r="G61" s="427"/>
      <c r="H61" s="427"/>
      <c r="I61" s="427"/>
      <c r="J61" s="428"/>
      <c r="K61" s="252"/>
      <c r="L61" s="424"/>
    </row>
    <row r="62" spans="1:12" ht="14.15" customHeight="1">
      <c r="A62" s="369"/>
      <c r="B62" s="432"/>
      <c r="C62" s="98" t="s">
        <v>150</v>
      </c>
      <c r="D62" s="432"/>
      <c r="E62" s="432"/>
      <c r="F62" s="426">
        <v>300</v>
      </c>
      <c r="G62" s="427"/>
      <c r="H62" s="427"/>
      <c r="I62" s="427"/>
      <c r="J62" s="428"/>
      <c r="K62" s="269"/>
      <c r="L62" s="424"/>
    </row>
    <row r="63" spans="1:12">
      <c r="A63" s="369"/>
      <c r="B63" s="432"/>
      <c r="C63" s="22" t="s">
        <v>151</v>
      </c>
      <c r="D63" s="432"/>
      <c r="E63" s="432"/>
      <c r="F63" s="426">
        <v>0</v>
      </c>
      <c r="G63" s="427"/>
      <c r="H63" s="427"/>
      <c r="I63" s="427"/>
      <c r="J63" s="428"/>
      <c r="K63" s="256"/>
      <c r="L63" s="424"/>
    </row>
    <row r="64" spans="1:12">
      <c r="A64" s="369"/>
      <c r="B64" s="432"/>
      <c r="C64" s="22" t="s">
        <v>152</v>
      </c>
      <c r="D64" s="432"/>
      <c r="E64" s="432"/>
      <c r="F64" s="426">
        <v>300</v>
      </c>
      <c r="G64" s="427"/>
      <c r="H64" s="427"/>
      <c r="I64" s="427"/>
      <c r="J64" s="428"/>
      <c r="K64" s="256"/>
      <c r="L64" s="424"/>
    </row>
    <row r="65" spans="1:12">
      <c r="A65" s="369"/>
      <c r="B65" s="432"/>
      <c r="C65" s="22" t="s">
        <v>153</v>
      </c>
      <c r="D65" s="432"/>
      <c r="E65" s="432"/>
      <c r="F65" s="426">
        <v>0</v>
      </c>
      <c r="G65" s="427"/>
      <c r="H65" s="427"/>
      <c r="I65" s="427"/>
      <c r="J65" s="428"/>
      <c r="K65" s="256"/>
      <c r="L65" s="424"/>
    </row>
    <row r="66" spans="1:12">
      <c r="A66" s="369"/>
      <c r="B66" s="432"/>
      <c r="C66" s="22" t="s">
        <v>154</v>
      </c>
      <c r="D66" s="432"/>
      <c r="E66" s="432"/>
      <c r="F66" s="426">
        <v>300</v>
      </c>
      <c r="G66" s="427"/>
      <c r="H66" s="427"/>
      <c r="I66" s="427"/>
      <c r="J66" s="428"/>
      <c r="K66" s="256"/>
      <c r="L66" s="424"/>
    </row>
    <row r="67" spans="1:12">
      <c r="A67" s="369"/>
      <c r="B67" s="432"/>
      <c r="C67" s="22" t="s">
        <v>155</v>
      </c>
      <c r="D67" s="432"/>
      <c r="E67" s="432"/>
      <c r="F67" s="426">
        <v>0</v>
      </c>
      <c r="G67" s="427"/>
      <c r="H67" s="427"/>
      <c r="I67" s="427"/>
      <c r="J67" s="428"/>
      <c r="K67" s="256"/>
      <c r="L67" s="424"/>
    </row>
    <row r="68" spans="1:12">
      <c r="A68" s="369"/>
      <c r="B68" s="432"/>
      <c r="C68" s="22" t="s">
        <v>156</v>
      </c>
      <c r="D68" s="432"/>
      <c r="E68" s="432"/>
      <c r="F68" s="426">
        <v>0</v>
      </c>
      <c r="G68" s="427"/>
      <c r="H68" s="427"/>
      <c r="I68" s="427"/>
      <c r="J68" s="428"/>
      <c r="K68" s="256"/>
      <c r="L68" s="424"/>
    </row>
    <row r="69" spans="1:12" ht="15" thickBot="1">
      <c r="A69" s="443"/>
      <c r="B69" s="350"/>
      <c r="C69" s="22" t="s">
        <v>157</v>
      </c>
      <c r="D69" s="350"/>
      <c r="E69" s="350"/>
      <c r="F69" s="426">
        <v>0</v>
      </c>
      <c r="G69" s="427"/>
      <c r="H69" s="427"/>
      <c r="I69" s="427"/>
      <c r="J69" s="428"/>
      <c r="K69" s="257"/>
      <c r="L69" s="445"/>
    </row>
    <row r="70" spans="1:12" customFormat="1">
      <c r="A70" s="17" t="s">
        <v>169</v>
      </c>
      <c r="B70" s="74" t="s">
        <v>170</v>
      </c>
      <c r="C70" s="140"/>
      <c r="D70" s="140"/>
      <c r="E70" s="140"/>
      <c r="F70" s="365"/>
      <c r="G70" s="366"/>
      <c r="H70" s="366"/>
      <c r="I70" s="366"/>
      <c r="J70" s="367"/>
      <c r="K70" s="140"/>
      <c r="L70" s="75"/>
    </row>
    <row r="71" spans="1:12" ht="45.9" customHeight="1">
      <c r="A71" s="16" t="s">
        <v>171</v>
      </c>
      <c r="B71" s="72" t="s">
        <v>172</v>
      </c>
      <c r="C71" s="134" t="s">
        <v>173</v>
      </c>
      <c r="D71" s="64" t="s">
        <v>326</v>
      </c>
      <c r="E71" s="64" t="s">
        <v>46</v>
      </c>
      <c r="F71" s="416">
        <v>150</v>
      </c>
      <c r="G71" s="417"/>
      <c r="H71" s="417"/>
      <c r="I71" s="417"/>
      <c r="J71" s="418"/>
      <c r="K71" s="256"/>
      <c r="L71" s="237"/>
    </row>
    <row r="72" spans="1:12" ht="29.5" thickBot="1">
      <c r="A72" s="129" t="s">
        <v>176</v>
      </c>
      <c r="B72" s="84" t="s">
        <v>177</v>
      </c>
      <c r="C72" s="132" t="s">
        <v>178</v>
      </c>
      <c r="D72" s="127" t="s">
        <v>331</v>
      </c>
      <c r="E72" s="127" t="s">
        <v>46</v>
      </c>
      <c r="F72" s="322">
        <f>F71*F28*F27</f>
        <v>367.72499999999997</v>
      </c>
      <c r="G72" s="323"/>
      <c r="H72" s="323"/>
      <c r="I72" s="323"/>
      <c r="J72" s="324"/>
      <c r="K72" s="271"/>
      <c r="L72" s="247"/>
    </row>
    <row r="73" spans="1:12" customFormat="1">
      <c r="A73" s="17" t="s">
        <v>181</v>
      </c>
      <c r="B73" s="74" t="s">
        <v>182</v>
      </c>
      <c r="C73" s="140"/>
      <c r="D73" s="140"/>
      <c r="E73" s="140"/>
      <c r="F73" s="363"/>
      <c r="G73" s="363"/>
      <c r="H73" s="363"/>
      <c r="I73" s="363"/>
      <c r="J73" s="363"/>
      <c r="K73" s="140"/>
      <c r="L73" s="75"/>
    </row>
    <row r="74" spans="1:12" ht="43.5">
      <c r="A74" s="509" t="s">
        <v>183</v>
      </c>
      <c r="B74" s="128" t="s">
        <v>184</v>
      </c>
      <c r="C74" s="128" t="s">
        <v>185</v>
      </c>
      <c r="D74" s="64" t="s">
        <v>326</v>
      </c>
      <c r="E74" s="64" t="s">
        <v>46</v>
      </c>
      <c r="F74" s="465" t="s">
        <v>258</v>
      </c>
      <c r="G74" s="466"/>
      <c r="H74" s="466"/>
      <c r="I74" s="466"/>
      <c r="J74" s="467"/>
      <c r="K74" s="256"/>
      <c r="L74" s="374" t="s">
        <v>327</v>
      </c>
    </row>
    <row r="75" spans="1:12" ht="45.75" customHeight="1">
      <c r="A75" s="509"/>
      <c r="B75" s="128" t="s">
        <v>188</v>
      </c>
      <c r="C75" s="128" t="s">
        <v>185</v>
      </c>
      <c r="D75" s="64" t="s">
        <v>326</v>
      </c>
      <c r="E75" s="64" t="s">
        <v>46</v>
      </c>
      <c r="F75" s="465" t="s">
        <v>258</v>
      </c>
      <c r="G75" s="466"/>
      <c r="H75" s="466"/>
      <c r="I75" s="466"/>
      <c r="J75" s="467"/>
      <c r="K75" s="256"/>
      <c r="L75" s="375"/>
    </row>
    <row r="76" spans="1:12" ht="43.5">
      <c r="A76" s="509"/>
      <c r="B76" s="128" t="s">
        <v>189</v>
      </c>
      <c r="C76" s="128" t="s">
        <v>185</v>
      </c>
      <c r="D76" s="64" t="s">
        <v>326</v>
      </c>
      <c r="E76" s="64" t="s">
        <v>46</v>
      </c>
      <c r="F76" s="465" t="s">
        <v>258</v>
      </c>
      <c r="G76" s="466"/>
      <c r="H76" s="466"/>
      <c r="I76" s="466"/>
      <c r="J76" s="467"/>
      <c r="K76" s="256"/>
      <c r="L76" s="376"/>
    </row>
    <row r="77" spans="1:12" ht="35.15" customHeight="1">
      <c r="A77" s="509" t="s">
        <v>190</v>
      </c>
      <c r="B77" s="128" t="s">
        <v>191</v>
      </c>
      <c r="C77" s="128" t="s">
        <v>192</v>
      </c>
      <c r="D77" s="64" t="s">
        <v>336</v>
      </c>
      <c r="E77" s="64" t="s">
        <v>46</v>
      </c>
      <c r="F77" s="416">
        <v>7</v>
      </c>
      <c r="G77" s="417"/>
      <c r="H77" s="417"/>
      <c r="I77" s="417"/>
      <c r="J77" s="418"/>
      <c r="K77" s="437" t="s">
        <v>193</v>
      </c>
      <c r="L77" s="374" t="s">
        <v>194</v>
      </c>
    </row>
    <row r="78" spans="1:12" ht="36.65" customHeight="1">
      <c r="A78" s="509"/>
      <c r="B78" s="128" t="s">
        <v>195</v>
      </c>
      <c r="C78" s="128" t="s">
        <v>192</v>
      </c>
      <c r="D78" s="64" t="s">
        <v>336</v>
      </c>
      <c r="E78" s="64" t="s">
        <v>46</v>
      </c>
      <c r="F78" s="416">
        <v>8</v>
      </c>
      <c r="G78" s="417"/>
      <c r="H78" s="417"/>
      <c r="I78" s="417"/>
      <c r="J78" s="418"/>
      <c r="K78" s="438"/>
      <c r="L78" s="375"/>
    </row>
    <row r="79" spans="1:12" ht="39" customHeight="1">
      <c r="A79" s="509"/>
      <c r="B79" s="128" t="s">
        <v>196</v>
      </c>
      <c r="C79" s="128" t="s">
        <v>192</v>
      </c>
      <c r="D79" s="64" t="s">
        <v>336</v>
      </c>
      <c r="E79" s="64" t="s">
        <v>46</v>
      </c>
      <c r="F79" s="416">
        <v>9</v>
      </c>
      <c r="G79" s="417"/>
      <c r="H79" s="417"/>
      <c r="I79" s="417"/>
      <c r="J79" s="418"/>
      <c r="K79" s="439"/>
      <c r="L79" s="376"/>
    </row>
    <row r="80" spans="1:12" ht="43.5">
      <c r="A80" s="509" t="s">
        <v>197</v>
      </c>
      <c r="B80" s="133" t="s">
        <v>198</v>
      </c>
      <c r="C80" s="128" t="s">
        <v>199</v>
      </c>
      <c r="D80" s="64" t="s">
        <v>326</v>
      </c>
      <c r="E80" s="64" t="s">
        <v>46</v>
      </c>
      <c r="F80" s="465" t="s">
        <v>258</v>
      </c>
      <c r="G80" s="466"/>
      <c r="H80" s="466"/>
      <c r="I80" s="466"/>
      <c r="J80" s="467"/>
      <c r="K80" s="437" t="s">
        <v>340</v>
      </c>
      <c r="L80" s="374" t="s">
        <v>327</v>
      </c>
    </row>
    <row r="81" spans="1:12" ht="43.5">
      <c r="A81" s="509"/>
      <c r="B81" s="133" t="s">
        <v>202</v>
      </c>
      <c r="C81" s="128" t="s">
        <v>199</v>
      </c>
      <c r="D81" s="64" t="s">
        <v>326</v>
      </c>
      <c r="E81" s="64" t="s">
        <v>46</v>
      </c>
      <c r="F81" s="465" t="s">
        <v>258</v>
      </c>
      <c r="G81" s="466"/>
      <c r="H81" s="466"/>
      <c r="I81" s="466"/>
      <c r="J81" s="467"/>
      <c r="K81" s="438"/>
      <c r="L81" s="375"/>
    </row>
    <row r="82" spans="1:12" ht="43.5">
      <c r="A82" s="509"/>
      <c r="B82" s="133" t="s">
        <v>203</v>
      </c>
      <c r="C82" s="128" t="s">
        <v>199</v>
      </c>
      <c r="D82" s="64" t="s">
        <v>326</v>
      </c>
      <c r="E82" s="64" t="s">
        <v>46</v>
      </c>
      <c r="F82" s="465" t="s">
        <v>258</v>
      </c>
      <c r="G82" s="466"/>
      <c r="H82" s="466"/>
      <c r="I82" s="466"/>
      <c r="J82" s="467"/>
      <c r="K82" s="439"/>
      <c r="L82" s="376"/>
    </row>
    <row r="83" spans="1:12" ht="30.65" customHeight="1">
      <c r="A83" s="509" t="s">
        <v>204</v>
      </c>
      <c r="B83" s="518" t="s">
        <v>205</v>
      </c>
      <c r="C83" s="128" t="s">
        <v>199</v>
      </c>
      <c r="D83" s="380" t="s">
        <v>326</v>
      </c>
      <c r="E83" s="380" t="s">
        <v>46</v>
      </c>
      <c r="F83" s="510">
        <v>5300</v>
      </c>
      <c r="G83" s="510"/>
      <c r="H83" s="510"/>
      <c r="I83" s="510"/>
      <c r="J83" s="510"/>
      <c r="K83" s="519" t="s">
        <v>341</v>
      </c>
      <c r="L83" s="517" t="s">
        <v>341</v>
      </c>
    </row>
    <row r="84" spans="1:12" ht="18" customHeight="1">
      <c r="A84" s="509"/>
      <c r="B84" s="518"/>
      <c r="C84" s="128" t="s">
        <v>207</v>
      </c>
      <c r="D84" s="380"/>
      <c r="E84" s="380"/>
      <c r="F84" s="446">
        <v>3250</v>
      </c>
      <c r="G84" s="447"/>
      <c r="H84" s="447"/>
      <c r="I84" s="447"/>
      <c r="J84" s="448"/>
      <c r="K84" s="519"/>
      <c r="L84" s="517"/>
    </row>
    <row r="85" spans="1:12" ht="18.649999999999999" customHeight="1">
      <c r="A85" s="509"/>
      <c r="B85" s="518" t="s">
        <v>208</v>
      </c>
      <c r="C85" s="128" t="s">
        <v>199</v>
      </c>
      <c r="D85" s="380" t="s">
        <v>342</v>
      </c>
      <c r="E85" s="380" t="s">
        <v>46</v>
      </c>
      <c r="F85" s="510">
        <v>5300</v>
      </c>
      <c r="G85" s="510"/>
      <c r="H85" s="510"/>
      <c r="I85" s="510"/>
      <c r="J85" s="510"/>
      <c r="K85" s="519"/>
      <c r="L85" s="517"/>
    </row>
    <row r="86" spans="1:12" ht="24.65" customHeight="1">
      <c r="A86" s="509"/>
      <c r="B86" s="518"/>
      <c r="C86" s="128" t="s">
        <v>207</v>
      </c>
      <c r="D86" s="380"/>
      <c r="E86" s="380"/>
      <c r="F86" s="446">
        <v>3250</v>
      </c>
      <c r="G86" s="447"/>
      <c r="H86" s="447"/>
      <c r="I86" s="447"/>
      <c r="J86" s="448"/>
      <c r="K86" s="519"/>
      <c r="L86" s="517"/>
    </row>
    <row r="87" spans="1:12" ht="20.149999999999999" customHeight="1">
      <c r="A87" s="509"/>
      <c r="B87" s="518" t="s">
        <v>209</v>
      </c>
      <c r="C87" s="128" t="s">
        <v>199</v>
      </c>
      <c r="D87" s="380" t="s">
        <v>342</v>
      </c>
      <c r="E87" s="380" t="s">
        <v>46</v>
      </c>
      <c r="F87" s="446">
        <v>5300</v>
      </c>
      <c r="G87" s="447"/>
      <c r="H87" s="447"/>
      <c r="I87" s="447"/>
      <c r="J87" s="448"/>
      <c r="K87" s="519"/>
      <c r="L87" s="517"/>
    </row>
    <row r="88" spans="1:12" ht="21" customHeight="1">
      <c r="A88" s="509"/>
      <c r="B88" s="518"/>
      <c r="C88" s="128" t="s">
        <v>207</v>
      </c>
      <c r="D88" s="380"/>
      <c r="E88" s="380"/>
      <c r="F88" s="510">
        <v>3250</v>
      </c>
      <c r="G88" s="510"/>
      <c r="H88" s="510"/>
      <c r="I88" s="510"/>
      <c r="J88" s="510"/>
      <c r="K88" s="519"/>
      <c r="L88" s="517"/>
    </row>
    <row r="89" spans="1:12" ht="43.5">
      <c r="A89" s="511" t="s">
        <v>210</v>
      </c>
      <c r="B89" s="141" t="s">
        <v>211</v>
      </c>
      <c r="C89" s="128" t="s">
        <v>212</v>
      </c>
      <c r="D89" s="64" t="s">
        <v>45</v>
      </c>
      <c r="E89" s="64" t="s">
        <v>46</v>
      </c>
      <c r="F89" s="512" t="s">
        <v>258</v>
      </c>
      <c r="G89" s="512"/>
      <c r="H89" s="512"/>
      <c r="I89" s="512"/>
      <c r="J89" s="512"/>
      <c r="K89" s="256"/>
      <c r="L89" s="248"/>
    </row>
    <row r="90" spans="1:12" ht="43.5">
      <c r="A90" s="511"/>
      <c r="B90" s="141" t="s">
        <v>214</v>
      </c>
      <c r="C90" s="128" t="s">
        <v>215</v>
      </c>
      <c r="D90" s="64" t="s">
        <v>45</v>
      </c>
      <c r="E90" s="64" t="s">
        <v>46</v>
      </c>
      <c r="F90" s="512" t="s">
        <v>258</v>
      </c>
      <c r="G90" s="512"/>
      <c r="H90" s="512"/>
      <c r="I90" s="512"/>
      <c r="J90" s="512"/>
      <c r="K90" s="256"/>
      <c r="L90" s="248"/>
    </row>
    <row r="91" spans="1:12" ht="43.5">
      <c r="A91" s="511"/>
      <c r="B91" s="141" t="s">
        <v>216</v>
      </c>
      <c r="C91" s="128" t="s">
        <v>215</v>
      </c>
      <c r="D91" s="64" t="s">
        <v>45</v>
      </c>
      <c r="E91" s="64" t="s">
        <v>46</v>
      </c>
      <c r="F91" s="512" t="s">
        <v>258</v>
      </c>
      <c r="G91" s="512"/>
      <c r="H91" s="512"/>
      <c r="I91" s="512"/>
      <c r="J91" s="512"/>
      <c r="K91" s="256"/>
      <c r="L91" s="248"/>
    </row>
    <row r="92" spans="1:12" ht="44" thickBot="1">
      <c r="A92" s="171" t="s">
        <v>217</v>
      </c>
      <c r="B92" s="172" t="s">
        <v>218</v>
      </c>
      <c r="C92" s="63" t="s">
        <v>219</v>
      </c>
      <c r="D92" s="65" t="s">
        <v>45</v>
      </c>
      <c r="E92" s="65" t="s">
        <v>46</v>
      </c>
      <c r="F92" s="513">
        <v>103.64</v>
      </c>
      <c r="G92" s="513"/>
      <c r="H92" s="513"/>
      <c r="I92" s="513"/>
      <c r="J92" s="513"/>
      <c r="K92" s="272"/>
      <c r="L92" s="273"/>
    </row>
    <row r="93" spans="1:12" customFormat="1">
      <c r="A93" s="39" t="s">
        <v>222</v>
      </c>
      <c r="B93" s="78" t="s">
        <v>223</v>
      </c>
      <c r="C93" s="79"/>
      <c r="D93" s="79"/>
      <c r="E93" s="79"/>
      <c r="F93" s="514"/>
      <c r="G93" s="515"/>
      <c r="H93" s="515"/>
      <c r="I93" s="515"/>
      <c r="J93" s="516"/>
      <c r="K93" s="79"/>
      <c r="L93" s="80"/>
    </row>
    <row r="94" spans="1:12" ht="45" thickBot="1">
      <c r="A94" s="21" t="s">
        <v>224</v>
      </c>
      <c r="B94" s="41" t="s">
        <v>225</v>
      </c>
      <c r="C94" s="63" t="s">
        <v>226</v>
      </c>
      <c r="D94" s="65" t="s">
        <v>343</v>
      </c>
      <c r="E94" s="65" t="s">
        <v>46</v>
      </c>
      <c r="F94" s="452">
        <v>0</v>
      </c>
      <c r="G94" s="453"/>
      <c r="H94" s="453"/>
      <c r="I94" s="453"/>
      <c r="J94" s="454"/>
      <c r="K94" s="259"/>
      <c r="L94" s="245" t="s">
        <v>227</v>
      </c>
    </row>
  </sheetData>
  <mergeCells count="154">
    <mergeCell ref="F94:J94"/>
    <mergeCell ref="A89:A91"/>
    <mergeCell ref="F89:J89"/>
    <mergeCell ref="F90:J90"/>
    <mergeCell ref="F91:J91"/>
    <mergeCell ref="F92:J92"/>
    <mergeCell ref="F93:J93"/>
    <mergeCell ref="L83:L88"/>
    <mergeCell ref="F84:J84"/>
    <mergeCell ref="B85:B86"/>
    <mergeCell ref="D85:D86"/>
    <mergeCell ref="E85:E86"/>
    <mergeCell ref="F85:J85"/>
    <mergeCell ref="F86:J86"/>
    <mergeCell ref="B87:B88"/>
    <mergeCell ref="D87:D88"/>
    <mergeCell ref="E87:E88"/>
    <mergeCell ref="A83:A88"/>
    <mergeCell ref="B83:B84"/>
    <mergeCell ref="D83:D84"/>
    <mergeCell ref="E83:E84"/>
    <mergeCell ref="F83:J83"/>
    <mergeCell ref="K83:K88"/>
    <mergeCell ref="F87:J87"/>
    <mergeCell ref="F88:J88"/>
    <mergeCell ref="A80:A82"/>
    <mergeCell ref="F80:J80"/>
    <mergeCell ref="K80:K82"/>
    <mergeCell ref="L80:L82"/>
    <mergeCell ref="F81:J81"/>
    <mergeCell ref="F82:J82"/>
    <mergeCell ref="L74:L76"/>
    <mergeCell ref="F75:J75"/>
    <mergeCell ref="F76:J76"/>
    <mergeCell ref="A77:A79"/>
    <mergeCell ref="F77:J77"/>
    <mergeCell ref="K77:K79"/>
    <mergeCell ref="L77:L79"/>
    <mergeCell ref="F78:J78"/>
    <mergeCell ref="F79:J79"/>
    <mergeCell ref="F70:J70"/>
    <mergeCell ref="F71:J71"/>
    <mergeCell ref="F72:J72"/>
    <mergeCell ref="F73:J73"/>
    <mergeCell ref="A74:A76"/>
    <mergeCell ref="F74:J74"/>
    <mergeCell ref="A60:A69"/>
    <mergeCell ref="B60:B69"/>
    <mergeCell ref="D60:D69"/>
    <mergeCell ref="E60:E69"/>
    <mergeCell ref="F60:J60"/>
    <mergeCell ref="L60:L69"/>
    <mergeCell ref="F61:J61"/>
    <mergeCell ref="F63:J63"/>
    <mergeCell ref="F64:J64"/>
    <mergeCell ref="F68:J68"/>
    <mergeCell ref="L50:L59"/>
    <mergeCell ref="F51:J51"/>
    <mergeCell ref="F54:J54"/>
    <mergeCell ref="F57:J57"/>
    <mergeCell ref="F58:J58"/>
    <mergeCell ref="F59:J59"/>
    <mergeCell ref="F62:J62"/>
    <mergeCell ref="F65:J65"/>
    <mergeCell ref="F66:J66"/>
    <mergeCell ref="F67:J67"/>
    <mergeCell ref="F69:J69"/>
    <mergeCell ref="A50:A59"/>
    <mergeCell ref="B50:B59"/>
    <mergeCell ref="D50:D59"/>
    <mergeCell ref="E50:E59"/>
    <mergeCell ref="F50:J50"/>
    <mergeCell ref="A40:A49"/>
    <mergeCell ref="B40:B49"/>
    <mergeCell ref="D40:D49"/>
    <mergeCell ref="E40:E49"/>
    <mergeCell ref="F40:J40"/>
    <mergeCell ref="F52:J52"/>
    <mergeCell ref="F53:J53"/>
    <mergeCell ref="F55:J55"/>
    <mergeCell ref="F56:J56"/>
    <mergeCell ref="A30:A39"/>
    <mergeCell ref="B30:B39"/>
    <mergeCell ref="D30:D39"/>
    <mergeCell ref="E30:E39"/>
    <mergeCell ref="F30:J30"/>
    <mergeCell ref="L30:L39"/>
    <mergeCell ref="F35:J35"/>
    <mergeCell ref="F36:J36"/>
    <mergeCell ref="L40:L49"/>
    <mergeCell ref="F41:J41"/>
    <mergeCell ref="F46:J46"/>
    <mergeCell ref="F47:J47"/>
    <mergeCell ref="F48:J48"/>
    <mergeCell ref="F31:J31"/>
    <mergeCell ref="F32:J32"/>
    <mergeCell ref="F34:J34"/>
    <mergeCell ref="F37:J37"/>
    <mergeCell ref="F38:J38"/>
    <mergeCell ref="F39:J39"/>
    <mergeCell ref="F42:J42"/>
    <mergeCell ref="F43:J43"/>
    <mergeCell ref="F44:J44"/>
    <mergeCell ref="F45:J45"/>
    <mergeCell ref="F49:J49"/>
    <mergeCell ref="C23:C25"/>
    <mergeCell ref="D23:D25"/>
    <mergeCell ref="E23:E25"/>
    <mergeCell ref="F23:J23"/>
    <mergeCell ref="K23:K25"/>
    <mergeCell ref="F26:J26"/>
    <mergeCell ref="F28:J28"/>
    <mergeCell ref="F29:J29"/>
    <mergeCell ref="L23:L25"/>
    <mergeCell ref="F2:J2"/>
    <mergeCell ref="F3:J3"/>
    <mergeCell ref="F4:J4"/>
    <mergeCell ref="B16:B17"/>
    <mergeCell ref="C16:C17"/>
    <mergeCell ref="F16:J16"/>
    <mergeCell ref="F17:J17"/>
    <mergeCell ref="F18:J18"/>
    <mergeCell ref="F19:J19"/>
    <mergeCell ref="F12:J12"/>
    <mergeCell ref="B13:B14"/>
    <mergeCell ref="C13:C14"/>
    <mergeCell ref="D13:D14"/>
    <mergeCell ref="F13:J13"/>
    <mergeCell ref="F14:J14"/>
    <mergeCell ref="F15:J15"/>
    <mergeCell ref="L4:L9"/>
    <mergeCell ref="A5:A8"/>
    <mergeCell ref="B5:B8"/>
    <mergeCell ref="D5:D6"/>
    <mergeCell ref="E5:E6"/>
    <mergeCell ref="F5:J5"/>
    <mergeCell ref="K5:K7"/>
    <mergeCell ref="F27:J27"/>
    <mergeCell ref="F33:J33"/>
    <mergeCell ref="F9:J9"/>
    <mergeCell ref="F10:J10"/>
    <mergeCell ref="A11:A12"/>
    <mergeCell ref="B11:B12"/>
    <mergeCell ref="C11:C12"/>
    <mergeCell ref="D11:D12"/>
    <mergeCell ref="F11:J11"/>
    <mergeCell ref="L11:L17"/>
    <mergeCell ref="A13:A14"/>
    <mergeCell ref="A16:A17"/>
    <mergeCell ref="L19:L21"/>
    <mergeCell ref="F20:J20"/>
    <mergeCell ref="F21:J21"/>
    <mergeCell ref="F22:J22"/>
    <mergeCell ref="A23:A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D1" zoomScale="90" zoomScaleNormal="90" workbookViewId="0">
      <selection activeCell="E2" sqref="E2"/>
    </sheetView>
  </sheetViews>
  <sheetFormatPr defaultColWidth="8.54296875" defaultRowHeight="14.5"/>
  <cols>
    <col min="1" max="1" width="6.90625" style="62" bestFit="1" customWidth="1"/>
    <col min="2" max="2" width="29.453125" style="62" customWidth="1"/>
    <col min="3" max="3" width="40" style="62" customWidth="1"/>
    <col min="4" max="4" width="39.453125" style="62" customWidth="1"/>
    <col min="5" max="5" width="36.453125" style="62" customWidth="1"/>
    <col min="6" max="6" width="19.453125" style="62" customWidth="1"/>
    <col min="7" max="7" width="19.90625" style="62" customWidth="1"/>
    <col min="8" max="8" width="19.08984375" style="62" customWidth="1"/>
    <col min="9" max="9" width="13.90625" style="62" customWidth="1"/>
    <col min="10" max="10" width="18.453125" style="62" customWidth="1"/>
    <col min="11" max="11" width="33" style="62" customWidth="1"/>
    <col min="12" max="12" width="38.453125" style="62" customWidth="1"/>
    <col min="13" max="13" width="8.54296875" style="62"/>
    <col min="14" max="14" width="25.54296875" style="62" customWidth="1"/>
    <col min="15" max="15" width="16.90625" style="62" customWidth="1"/>
    <col min="16" max="16384" width="8.54296875" style="62"/>
  </cols>
  <sheetData>
    <row r="1" spans="1:22" ht="15" thickBot="1">
      <c r="B1" s="15" t="s">
        <v>325</v>
      </c>
    </row>
    <row r="2" spans="1:22" ht="29.5" thickBot="1">
      <c r="A2" s="18"/>
      <c r="B2" s="19" t="s">
        <v>32</v>
      </c>
      <c r="C2" s="20" t="s">
        <v>33</v>
      </c>
      <c r="D2" s="19" t="s">
        <v>34</v>
      </c>
      <c r="E2" s="20" t="s">
        <v>35</v>
      </c>
      <c r="F2" s="325" t="s">
        <v>36</v>
      </c>
      <c r="G2" s="326"/>
      <c r="H2" s="326"/>
      <c r="I2" s="326"/>
      <c r="J2" s="327"/>
      <c r="K2" s="20" t="s">
        <v>37</v>
      </c>
      <c r="L2" s="40" t="s">
        <v>38</v>
      </c>
    </row>
    <row r="3" spans="1:22" customFormat="1">
      <c r="A3" s="17" t="s">
        <v>40</v>
      </c>
      <c r="B3" s="74" t="s">
        <v>41</v>
      </c>
      <c r="C3" s="140"/>
      <c r="D3" s="140"/>
      <c r="E3" s="140"/>
      <c r="F3" s="328"/>
      <c r="G3" s="329"/>
      <c r="H3" s="329"/>
      <c r="I3" s="329"/>
      <c r="J3" s="330"/>
      <c r="K3" s="140"/>
      <c r="L3" s="75"/>
    </row>
    <row r="4" spans="1:22" ht="43.5">
      <c r="A4" s="16" t="s">
        <v>42</v>
      </c>
      <c r="B4" s="128" t="s">
        <v>43</v>
      </c>
      <c r="C4" s="138" t="s">
        <v>83</v>
      </c>
      <c r="D4" s="64" t="s">
        <v>326</v>
      </c>
      <c r="E4" s="64" t="s">
        <v>46</v>
      </c>
      <c r="F4" s="331">
        <v>3.7999999999999999E-2</v>
      </c>
      <c r="G4" s="331"/>
      <c r="H4" s="331"/>
      <c r="I4" s="331"/>
      <c r="J4" s="331"/>
      <c r="K4" s="236"/>
      <c r="L4" s="374" t="s">
        <v>582</v>
      </c>
    </row>
    <row r="5" spans="1:22" ht="17.149999999999999" customHeight="1">
      <c r="A5" s="332" t="s">
        <v>49</v>
      </c>
      <c r="B5" s="335" t="s">
        <v>239</v>
      </c>
      <c r="C5" s="76"/>
      <c r="D5" s="338" t="s">
        <v>326</v>
      </c>
      <c r="E5" s="338" t="s">
        <v>46</v>
      </c>
      <c r="F5" s="465" t="s">
        <v>51</v>
      </c>
      <c r="G5" s="466"/>
      <c r="H5" s="466"/>
      <c r="I5" s="466"/>
      <c r="J5" s="467"/>
      <c r="K5" s="371"/>
      <c r="L5" s="375"/>
    </row>
    <row r="6" spans="1:22" ht="14.4" customHeight="1">
      <c r="A6" s="333"/>
      <c r="B6" s="336"/>
      <c r="C6" s="77" t="s">
        <v>56</v>
      </c>
      <c r="D6" s="339"/>
      <c r="E6" s="339"/>
      <c r="F6" s="260" t="s">
        <v>581</v>
      </c>
      <c r="G6" s="301" t="s">
        <v>591</v>
      </c>
      <c r="H6" s="260"/>
      <c r="I6" s="260"/>
      <c r="J6" s="260"/>
      <c r="K6" s="372"/>
      <c r="L6" s="375"/>
    </row>
    <row r="7" spans="1:22" ht="43.5">
      <c r="A7" s="333"/>
      <c r="B7" s="336"/>
      <c r="C7" s="49" t="s">
        <v>62</v>
      </c>
      <c r="D7" s="64" t="s">
        <v>45</v>
      </c>
      <c r="E7" s="64" t="s">
        <v>46</v>
      </c>
      <c r="F7" s="261">
        <v>300</v>
      </c>
      <c r="G7" s="261">
        <v>500</v>
      </c>
      <c r="H7" s="261"/>
      <c r="I7" s="261"/>
      <c r="J7" s="274"/>
      <c r="K7" s="373"/>
      <c r="L7" s="375"/>
    </row>
    <row r="8" spans="1:22" ht="48.9" customHeight="1">
      <c r="A8" s="334"/>
      <c r="B8" s="337"/>
      <c r="C8" s="49" t="s">
        <v>67</v>
      </c>
      <c r="D8" s="64" t="s">
        <v>45</v>
      </c>
      <c r="E8" s="64" t="s">
        <v>46</v>
      </c>
      <c r="F8" s="241">
        <v>4.5</v>
      </c>
      <c r="G8" s="241">
        <v>3.98</v>
      </c>
      <c r="H8" s="241"/>
      <c r="I8" s="241"/>
      <c r="J8" s="274"/>
      <c r="K8" s="236"/>
      <c r="L8" s="375"/>
    </row>
    <row r="9" spans="1:22" ht="44" thickBot="1">
      <c r="A9" s="21" t="s">
        <v>73</v>
      </c>
      <c r="B9" s="63" t="s">
        <v>74</v>
      </c>
      <c r="C9" s="63" t="s">
        <v>75</v>
      </c>
      <c r="D9" s="65" t="s">
        <v>326</v>
      </c>
      <c r="E9" s="65" t="s">
        <v>46</v>
      </c>
      <c r="F9" s="377" t="s">
        <v>76</v>
      </c>
      <c r="G9" s="378"/>
      <c r="H9" s="378"/>
      <c r="I9" s="378"/>
      <c r="J9" s="379"/>
      <c r="K9" s="244"/>
      <c r="L9" s="464"/>
      <c r="N9" s="88"/>
    </row>
    <row r="10" spans="1:22" customFormat="1" ht="15" thickBot="1">
      <c r="A10" s="89" t="s">
        <v>79</v>
      </c>
      <c r="B10" s="90" t="s">
        <v>80</v>
      </c>
      <c r="C10" s="91"/>
      <c r="D10" s="91"/>
      <c r="E10" s="91"/>
      <c r="F10" s="471"/>
      <c r="G10" s="472"/>
      <c r="H10" s="472"/>
      <c r="I10" s="472"/>
      <c r="J10" s="473"/>
      <c r="K10" s="91"/>
      <c r="L10" s="92"/>
    </row>
    <row r="11" spans="1:22" ht="43.5" customHeight="1">
      <c r="A11" s="474" t="s">
        <v>81</v>
      </c>
      <c r="B11" s="475" t="s">
        <v>82</v>
      </c>
      <c r="C11" s="476" t="s">
        <v>83</v>
      </c>
      <c r="D11" s="477" t="s">
        <v>326</v>
      </c>
      <c r="E11" s="64" t="s">
        <v>89</v>
      </c>
      <c r="F11" s="478">
        <v>160000</v>
      </c>
      <c r="G11" s="478"/>
      <c r="H11" s="478"/>
      <c r="I11" s="478"/>
      <c r="J11" s="478"/>
      <c r="K11" s="262"/>
      <c r="L11" s="479" t="s">
        <v>327</v>
      </c>
    </row>
    <row r="12" spans="1:22">
      <c r="A12" s="370"/>
      <c r="B12" s="388"/>
      <c r="C12" s="390"/>
      <c r="D12" s="339"/>
      <c r="E12" s="64" t="s">
        <v>92</v>
      </c>
      <c r="F12" s="494">
        <v>150000</v>
      </c>
      <c r="G12" s="495"/>
      <c r="H12" s="495"/>
      <c r="I12" s="495"/>
      <c r="J12" s="496"/>
      <c r="K12" s="263"/>
      <c r="L12" s="480"/>
    </row>
    <row r="13" spans="1:22" ht="40.5" customHeight="1">
      <c r="A13" s="364" t="s">
        <v>87</v>
      </c>
      <c r="B13" s="497" t="s">
        <v>88</v>
      </c>
      <c r="C13" s="498" t="s">
        <v>83</v>
      </c>
      <c r="D13" s="380" t="s">
        <v>326</v>
      </c>
      <c r="E13" s="64" t="s">
        <v>89</v>
      </c>
      <c r="F13" s="331">
        <v>133000</v>
      </c>
      <c r="G13" s="331"/>
      <c r="H13" s="331"/>
      <c r="I13" s="331"/>
      <c r="J13" s="331"/>
      <c r="K13" s="236"/>
      <c r="L13" s="480"/>
    </row>
    <row r="14" spans="1:22">
      <c r="A14" s="364"/>
      <c r="B14" s="497"/>
      <c r="C14" s="498"/>
      <c r="D14" s="380"/>
      <c r="E14" s="64" t="s">
        <v>92</v>
      </c>
      <c r="F14" s="331">
        <v>144000</v>
      </c>
      <c r="G14" s="331"/>
      <c r="H14" s="331"/>
      <c r="I14" s="331"/>
      <c r="J14" s="331"/>
      <c r="K14" s="236"/>
      <c r="L14" s="480"/>
    </row>
    <row r="15" spans="1:22" ht="43.5">
      <c r="A15" s="16" t="s">
        <v>94</v>
      </c>
      <c r="B15" s="134" t="s">
        <v>95</v>
      </c>
      <c r="C15" s="128" t="s">
        <v>96</v>
      </c>
      <c r="D15" s="64" t="s">
        <v>326</v>
      </c>
      <c r="E15" s="64" t="s">
        <v>46</v>
      </c>
      <c r="F15" s="344" t="s">
        <v>583</v>
      </c>
      <c r="G15" s="344"/>
      <c r="H15" s="344"/>
      <c r="I15" s="344"/>
      <c r="J15" s="344"/>
      <c r="K15" s="236"/>
      <c r="L15" s="480"/>
    </row>
    <row r="16" spans="1:22" ht="23.4" customHeight="1">
      <c r="A16" s="482" t="s">
        <v>99</v>
      </c>
      <c r="B16" s="488" t="s">
        <v>100</v>
      </c>
      <c r="C16" s="490" t="s">
        <v>101</v>
      </c>
      <c r="D16" s="64"/>
      <c r="E16" s="64" t="s">
        <v>89</v>
      </c>
      <c r="F16" s="493">
        <f>F11/F13</f>
        <v>1.2030075187969924</v>
      </c>
      <c r="G16" s="493"/>
      <c r="H16" s="493"/>
      <c r="I16" s="493"/>
      <c r="J16" s="493"/>
      <c r="K16" s="236"/>
      <c r="L16" s="480"/>
      <c r="N16"/>
      <c r="O16"/>
      <c r="P16"/>
      <c r="Q16"/>
      <c r="R16"/>
      <c r="S16"/>
      <c r="T16"/>
      <c r="U16"/>
      <c r="V16"/>
    </row>
    <row r="17" spans="1:22" ht="20.399999999999999" customHeight="1" thickBot="1">
      <c r="A17" s="483"/>
      <c r="B17" s="489"/>
      <c r="C17" s="491"/>
      <c r="D17" s="65"/>
      <c r="E17" s="64" t="s">
        <v>92</v>
      </c>
      <c r="F17" s="493">
        <f>F12/F14</f>
        <v>1.0416666666666667</v>
      </c>
      <c r="G17" s="493"/>
      <c r="H17" s="493"/>
      <c r="I17" s="493"/>
      <c r="J17" s="493"/>
      <c r="K17" s="244"/>
      <c r="L17" s="481"/>
      <c r="N17"/>
      <c r="O17"/>
      <c r="P17"/>
      <c r="Q17"/>
      <c r="R17"/>
      <c r="S17"/>
      <c r="T17"/>
      <c r="U17"/>
      <c r="V17"/>
    </row>
    <row r="18" spans="1:22" customFormat="1">
      <c r="A18" s="17" t="s">
        <v>105</v>
      </c>
      <c r="B18" s="74" t="s">
        <v>106</v>
      </c>
      <c r="C18" s="140"/>
      <c r="D18" s="140"/>
      <c r="E18" s="140"/>
      <c r="F18" s="353"/>
      <c r="G18" s="354"/>
      <c r="H18" s="354"/>
      <c r="I18" s="354"/>
      <c r="J18" s="355"/>
      <c r="K18" s="140"/>
      <c r="L18" s="75"/>
    </row>
    <row r="19" spans="1:22" ht="47.15" customHeight="1">
      <c r="A19" s="136" t="s">
        <v>111</v>
      </c>
      <c r="B19" s="137" t="s">
        <v>112</v>
      </c>
      <c r="C19" s="128" t="s">
        <v>328</v>
      </c>
      <c r="D19" s="64" t="s">
        <v>326</v>
      </c>
      <c r="E19" s="64" t="s">
        <v>46</v>
      </c>
      <c r="F19" s="356" t="s">
        <v>114</v>
      </c>
      <c r="G19" s="357"/>
      <c r="H19" s="357"/>
      <c r="I19" s="357"/>
      <c r="J19" s="358"/>
      <c r="K19" s="236"/>
      <c r="L19" s="484" t="s">
        <v>327</v>
      </c>
    </row>
    <row r="20" spans="1:22" ht="43.5">
      <c r="A20" s="136" t="s">
        <v>117</v>
      </c>
      <c r="B20" s="137" t="s">
        <v>118</v>
      </c>
      <c r="C20" s="134" t="s">
        <v>119</v>
      </c>
      <c r="D20" s="64" t="s">
        <v>329</v>
      </c>
      <c r="E20" s="64" t="s">
        <v>46</v>
      </c>
      <c r="F20" s="359">
        <v>1.5</v>
      </c>
      <c r="G20" s="357"/>
      <c r="H20" s="357"/>
      <c r="I20" s="357"/>
      <c r="J20" s="358"/>
      <c r="K20" s="236"/>
      <c r="L20" s="485"/>
      <c r="Q20"/>
      <c r="R20"/>
    </row>
    <row r="21" spans="1:22" ht="44" thickBot="1">
      <c r="A21" s="136" t="s">
        <v>121</v>
      </c>
      <c r="B21" s="137" t="s">
        <v>122</v>
      </c>
      <c r="C21" s="134" t="s">
        <v>330</v>
      </c>
      <c r="D21" s="64" t="s">
        <v>326</v>
      </c>
      <c r="E21" s="64" t="s">
        <v>46</v>
      </c>
      <c r="F21" s="360">
        <v>0.05</v>
      </c>
      <c r="G21" s="361"/>
      <c r="H21" s="361"/>
      <c r="I21" s="361"/>
      <c r="J21" s="362"/>
      <c r="K21" s="236"/>
      <c r="L21" s="486"/>
    </row>
    <row r="22" spans="1:22" customFormat="1">
      <c r="A22" s="17" t="s">
        <v>125</v>
      </c>
      <c r="B22" s="74" t="s">
        <v>126</v>
      </c>
      <c r="C22" s="81"/>
      <c r="D22" s="140"/>
      <c r="E22" s="140"/>
      <c r="F22" s="365"/>
      <c r="G22" s="366"/>
      <c r="H22" s="366"/>
      <c r="I22" s="366"/>
      <c r="J22" s="367"/>
      <c r="K22" s="140"/>
      <c r="L22" s="75"/>
    </row>
    <row r="23" spans="1:22" customFormat="1" ht="14.4" customHeight="1">
      <c r="A23" s="385" t="s">
        <v>127</v>
      </c>
      <c r="B23" s="166" t="s">
        <v>128</v>
      </c>
      <c r="C23" s="338" t="s">
        <v>129</v>
      </c>
      <c r="D23" s="338" t="s">
        <v>331</v>
      </c>
      <c r="E23" s="338" t="s">
        <v>46</v>
      </c>
      <c r="F23" s="465" t="s">
        <v>332</v>
      </c>
      <c r="G23" s="466"/>
      <c r="H23" s="466"/>
      <c r="I23" s="466"/>
      <c r="J23" s="467"/>
      <c r="K23" s="499"/>
      <c r="L23" s="505" t="s">
        <v>584</v>
      </c>
    </row>
    <row r="24" spans="1:22" customFormat="1">
      <c r="A24" s="487"/>
      <c r="B24" s="167"/>
      <c r="C24" s="432"/>
      <c r="D24" s="432"/>
      <c r="E24" s="432"/>
      <c r="F24" s="260" t="s">
        <v>344</v>
      </c>
      <c r="G24" s="301" t="s">
        <v>592</v>
      </c>
      <c r="H24" s="260"/>
      <c r="I24" s="260"/>
      <c r="J24" s="261"/>
      <c r="K24" s="500"/>
      <c r="L24" s="480"/>
    </row>
    <row r="25" spans="1:22">
      <c r="A25" s="487"/>
      <c r="B25" s="168"/>
      <c r="C25" s="339"/>
      <c r="D25" s="339"/>
      <c r="E25" s="339"/>
      <c r="F25" s="260">
        <f>(F8)*$F$28-$F$26/1000</f>
        <v>-0.14499999999999999</v>
      </c>
      <c r="G25" s="264">
        <f>(G8)*$F$28-$F$26/1000</f>
        <v>-0.17099999999999999</v>
      </c>
      <c r="H25" s="260"/>
      <c r="I25" s="260"/>
      <c r="J25" s="260"/>
      <c r="K25" s="500"/>
      <c r="L25" s="400"/>
    </row>
    <row r="26" spans="1:22" ht="29">
      <c r="A26" s="130" t="s">
        <v>130</v>
      </c>
      <c r="B26" s="84" t="s">
        <v>131</v>
      </c>
      <c r="C26" s="132" t="s">
        <v>333</v>
      </c>
      <c r="D26" s="64" t="s">
        <v>331</v>
      </c>
      <c r="E26" s="127" t="s">
        <v>46</v>
      </c>
      <c r="F26" s="501">
        <v>370</v>
      </c>
      <c r="G26" s="501"/>
      <c r="H26" s="501"/>
      <c r="I26" s="501"/>
      <c r="J26" s="501"/>
      <c r="K26" s="251"/>
      <c r="L26" s="253"/>
    </row>
    <row r="27" spans="1:22" ht="43.5">
      <c r="A27" s="130" t="s">
        <v>274</v>
      </c>
      <c r="B27" s="84" t="s">
        <v>275</v>
      </c>
      <c r="C27" s="134" t="s">
        <v>136</v>
      </c>
      <c r="D27" s="127" t="s">
        <v>45</v>
      </c>
      <c r="E27" s="127" t="s">
        <v>46</v>
      </c>
      <c r="F27" s="465">
        <v>50</v>
      </c>
      <c r="G27" s="466"/>
      <c r="H27" s="466"/>
      <c r="I27" s="466"/>
      <c r="J27" s="467"/>
      <c r="K27" s="251"/>
      <c r="L27" s="253"/>
    </row>
    <row r="28" spans="1:22" ht="43.5">
      <c r="A28" s="169" t="s">
        <v>334</v>
      </c>
      <c r="B28" s="170" t="s">
        <v>138</v>
      </c>
      <c r="C28" s="134" t="s">
        <v>139</v>
      </c>
      <c r="D28" s="64" t="s">
        <v>45</v>
      </c>
      <c r="E28" s="64" t="s">
        <v>46</v>
      </c>
      <c r="F28" s="465">
        <v>0.05</v>
      </c>
      <c r="G28" s="466"/>
      <c r="H28" s="466"/>
      <c r="I28" s="466"/>
      <c r="J28" s="467"/>
      <c r="K28" s="252"/>
      <c r="L28" s="265"/>
    </row>
    <row r="29" spans="1:22" customFormat="1" ht="39" customHeight="1">
      <c r="A29" s="39" t="s">
        <v>142</v>
      </c>
      <c r="B29" s="78" t="s">
        <v>143</v>
      </c>
      <c r="C29" s="79"/>
      <c r="D29" s="93"/>
      <c r="E29" s="93"/>
      <c r="F29" s="353"/>
      <c r="G29" s="354"/>
      <c r="H29" s="354"/>
      <c r="I29" s="354"/>
      <c r="J29" s="355"/>
      <c r="K29" s="139"/>
      <c r="L29" s="80"/>
      <c r="N29" s="62"/>
    </row>
    <row r="30" spans="1:22" customFormat="1" ht="15.9" customHeight="1">
      <c r="A30" s="368" t="s">
        <v>144</v>
      </c>
      <c r="B30" s="506" t="s">
        <v>335</v>
      </c>
      <c r="C30" s="22" t="s">
        <v>146</v>
      </c>
      <c r="D30" s="338" t="s">
        <v>336</v>
      </c>
      <c r="E30" s="338" t="s">
        <v>46</v>
      </c>
      <c r="F30" s="426">
        <v>5000</v>
      </c>
      <c r="G30" s="427"/>
      <c r="H30" s="427"/>
      <c r="I30" s="427"/>
      <c r="J30" s="428"/>
      <c r="K30" s="255"/>
      <c r="L30" s="423"/>
      <c r="N30" s="62"/>
    </row>
    <row r="31" spans="1:22" customFormat="1">
      <c r="A31" s="369"/>
      <c r="B31" s="507"/>
      <c r="C31" s="96" t="s">
        <v>149</v>
      </c>
      <c r="D31" s="432"/>
      <c r="E31" s="432"/>
      <c r="F31" s="426">
        <v>2000</v>
      </c>
      <c r="G31" s="427"/>
      <c r="H31" s="427"/>
      <c r="I31" s="427"/>
      <c r="J31" s="428"/>
      <c r="K31" s="255"/>
      <c r="L31" s="424"/>
      <c r="N31" s="62"/>
    </row>
    <row r="32" spans="1:22">
      <c r="A32" s="369"/>
      <c r="B32" s="507"/>
      <c r="C32" s="22" t="s">
        <v>150</v>
      </c>
      <c r="D32" s="432"/>
      <c r="E32" s="432"/>
      <c r="F32" s="426">
        <v>500</v>
      </c>
      <c r="G32" s="427"/>
      <c r="H32" s="427"/>
      <c r="I32" s="427"/>
      <c r="J32" s="428"/>
      <c r="K32" s="266"/>
      <c r="L32" s="424"/>
    </row>
    <row r="33" spans="1:12" ht="14.4" customHeight="1">
      <c r="A33" s="369"/>
      <c r="B33" s="507"/>
      <c r="C33" s="22" t="s">
        <v>151</v>
      </c>
      <c r="D33" s="432"/>
      <c r="E33" s="432"/>
      <c r="F33" s="426">
        <v>250</v>
      </c>
      <c r="G33" s="427"/>
      <c r="H33" s="427"/>
      <c r="I33" s="427"/>
      <c r="J33" s="428"/>
      <c r="K33" s="267"/>
      <c r="L33" s="424"/>
    </row>
    <row r="34" spans="1:12" ht="12.65" customHeight="1">
      <c r="A34" s="369"/>
      <c r="B34" s="507"/>
      <c r="C34" s="22" t="s">
        <v>152</v>
      </c>
      <c r="D34" s="432"/>
      <c r="E34" s="432"/>
      <c r="F34" s="429">
        <v>500</v>
      </c>
      <c r="G34" s="430"/>
      <c r="H34" s="430"/>
      <c r="I34" s="430"/>
      <c r="J34" s="431"/>
      <c r="K34" s="268"/>
      <c r="L34" s="424"/>
    </row>
    <row r="35" spans="1:12" ht="12.65" customHeight="1">
      <c r="A35" s="369"/>
      <c r="B35" s="507"/>
      <c r="C35" s="22" t="s">
        <v>153</v>
      </c>
      <c r="D35" s="432"/>
      <c r="E35" s="432"/>
      <c r="F35" s="429">
        <v>250</v>
      </c>
      <c r="G35" s="430"/>
      <c r="H35" s="430"/>
      <c r="I35" s="430"/>
      <c r="J35" s="431"/>
      <c r="K35" s="268"/>
      <c r="L35" s="424"/>
    </row>
    <row r="36" spans="1:12" ht="12.65" customHeight="1">
      <c r="A36" s="369"/>
      <c r="B36" s="507"/>
      <c r="C36" s="22" t="s">
        <v>154</v>
      </c>
      <c r="D36" s="432"/>
      <c r="E36" s="432"/>
      <c r="F36" s="429">
        <v>500</v>
      </c>
      <c r="G36" s="430"/>
      <c r="H36" s="430"/>
      <c r="I36" s="430"/>
      <c r="J36" s="431"/>
      <c r="K36" s="268"/>
      <c r="L36" s="424"/>
    </row>
    <row r="37" spans="1:12" ht="14.4" customHeight="1">
      <c r="A37" s="369"/>
      <c r="B37" s="507"/>
      <c r="C37" s="22" t="s">
        <v>155</v>
      </c>
      <c r="D37" s="432"/>
      <c r="E37" s="432"/>
      <c r="F37" s="429">
        <v>250</v>
      </c>
      <c r="G37" s="430"/>
      <c r="H37" s="430"/>
      <c r="I37" s="430"/>
      <c r="J37" s="431"/>
      <c r="K37" s="268"/>
      <c r="L37" s="424"/>
    </row>
    <row r="38" spans="1:12">
      <c r="A38" s="369"/>
      <c r="B38" s="507"/>
      <c r="C38" s="22" t="s">
        <v>156</v>
      </c>
      <c r="D38" s="432"/>
      <c r="E38" s="432"/>
      <c r="F38" s="429">
        <v>0</v>
      </c>
      <c r="G38" s="430"/>
      <c r="H38" s="430"/>
      <c r="I38" s="430"/>
      <c r="J38" s="431"/>
      <c r="K38" s="268"/>
      <c r="L38" s="424"/>
    </row>
    <row r="39" spans="1:12">
      <c r="A39" s="370"/>
      <c r="B39" s="508"/>
      <c r="C39" s="22" t="s">
        <v>157</v>
      </c>
      <c r="D39" s="339"/>
      <c r="E39" s="339"/>
      <c r="F39" s="429">
        <v>0</v>
      </c>
      <c r="G39" s="430"/>
      <c r="H39" s="430"/>
      <c r="I39" s="430"/>
      <c r="J39" s="431"/>
      <c r="K39" s="236"/>
      <c r="L39" s="425"/>
    </row>
    <row r="40" spans="1:12" ht="14.4" customHeight="1">
      <c r="A40" s="368" t="s">
        <v>158</v>
      </c>
      <c r="B40" s="338" t="s">
        <v>337</v>
      </c>
      <c r="C40" s="97" t="s">
        <v>160</v>
      </c>
      <c r="D40" s="338" t="s">
        <v>336</v>
      </c>
      <c r="E40" s="338" t="s">
        <v>46</v>
      </c>
      <c r="F40" s="426">
        <v>450</v>
      </c>
      <c r="G40" s="427"/>
      <c r="H40" s="427"/>
      <c r="I40" s="427"/>
      <c r="J40" s="428"/>
      <c r="K40" s="252"/>
      <c r="L40" s="423"/>
    </row>
    <row r="41" spans="1:12" ht="14.15" customHeight="1">
      <c r="A41" s="369"/>
      <c r="B41" s="432"/>
      <c r="C41" s="97" t="s">
        <v>162</v>
      </c>
      <c r="D41" s="432"/>
      <c r="E41" s="432"/>
      <c r="F41" s="426">
        <v>300</v>
      </c>
      <c r="G41" s="427"/>
      <c r="H41" s="427"/>
      <c r="I41" s="427"/>
      <c r="J41" s="428"/>
      <c r="K41" s="252"/>
      <c r="L41" s="424"/>
    </row>
    <row r="42" spans="1:12">
      <c r="A42" s="369"/>
      <c r="B42" s="432"/>
      <c r="C42" s="22" t="s">
        <v>150</v>
      </c>
      <c r="D42" s="432"/>
      <c r="E42" s="432"/>
      <c r="F42" s="426">
        <v>3000</v>
      </c>
      <c r="G42" s="427"/>
      <c r="H42" s="427"/>
      <c r="I42" s="427"/>
      <c r="J42" s="428"/>
      <c r="K42" s="269"/>
      <c r="L42" s="424"/>
    </row>
    <row r="43" spans="1:12">
      <c r="A43" s="369"/>
      <c r="B43" s="432"/>
      <c r="C43" s="22" t="s">
        <v>151</v>
      </c>
      <c r="D43" s="432"/>
      <c r="E43" s="432"/>
      <c r="F43" s="426">
        <v>2000</v>
      </c>
      <c r="G43" s="427"/>
      <c r="H43" s="427"/>
      <c r="I43" s="427"/>
      <c r="J43" s="428"/>
      <c r="K43" s="270"/>
      <c r="L43" s="424"/>
    </row>
    <row r="44" spans="1:12">
      <c r="A44" s="369"/>
      <c r="B44" s="432"/>
      <c r="C44" s="22" t="s">
        <v>152</v>
      </c>
      <c r="D44" s="432"/>
      <c r="E44" s="432"/>
      <c r="F44" s="426">
        <v>3000</v>
      </c>
      <c r="G44" s="427"/>
      <c r="H44" s="427"/>
      <c r="I44" s="427"/>
      <c r="J44" s="428"/>
      <c r="K44" s="270"/>
      <c r="L44" s="424"/>
    </row>
    <row r="45" spans="1:12">
      <c r="A45" s="369"/>
      <c r="B45" s="432"/>
      <c r="C45" s="22" t="s">
        <v>153</v>
      </c>
      <c r="D45" s="432"/>
      <c r="E45" s="432"/>
      <c r="F45" s="426">
        <v>2000</v>
      </c>
      <c r="G45" s="427"/>
      <c r="H45" s="427"/>
      <c r="I45" s="427"/>
      <c r="J45" s="428"/>
      <c r="K45" s="270"/>
      <c r="L45" s="424"/>
    </row>
    <row r="46" spans="1:12">
      <c r="A46" s="369"/>
      <c r="B46" s="432"/>
      <c r="C46" s="22" t="s">
        <v>154</v>
      </c>
      <c r="D46" s="432"/>
      <c r="E46" s="432"/>
      <c r="F46" s="426">
        <v>3000</v>
      </c>
      <c r="G46" s="427"/>
      <c r="H46" s="427"/>
      <c r="I46" s="427"/>
      <c r="J46" s="428"/>
      <c r="K46" s="256"/>
      <c r="L46" s="424"/>
    </row>
    <row r="47" spans="1:12">
      <c r="A47" s="369"/>
      <c r="B47" s="432"/>
      <c r="C47" s="22" t="s">
        <v>155</v>
      </c>
      <c r="D47" s="432"/>
      <c r="E47" s="432"/>
      <c r="F47" s="426">
        <v>2000</v>
      </c>
      <c r="G47" s="427"/>
      <c r="H47" s="427"/>
      <c r="I47" s="427"/>
      <c r="J47" s="428"/>
      <c r="K47" s="256"/>
      <c r="L47" s="424"/>
    </row>
    <row r="48" spans="1:12">
      <c r="A48" s="369"/>
      <c r="B48" s="432"/>
      <c r="C48" s="22" t="s">
        <v>156</v>
      </c>
      <c r="D48" s="432"/>
      <c r="E48" s="432"/>
      <c r="F48" s="426">
        <v>0</v>
      </c>
      <c r="G48" s="427"/>
      <c r="H48" s="427"/>
      <c r="I48" s="427"/>
      <c r="J48" s="428"/>
      <c r="K48" s="256"/>
      <c r="L48" s="424"/>
    </row>
    <row r="49" spans="1:12">
      <c r="A49" s="370"/>
      <c r="B49" s="339"/>
      <c r="C49" s="22" t="s">
        <v>157</v>
      </c>
      <c r="D49" s="339"/>
      <c r="E49" s="339"/>
      <c r="F49" s="426">
        <v>0</v>
      </c>
      <c r="G49" s="427"/>
      <c r="H49" s="427"/>
      <c r="I49" s="427"/>
      <c r="J49" s="428"/>
      <c r="K49" s="256"/>
      <c r="L49" s="425"/>
    </row>
    <row r="50" spans="1:12" ht="14.15" customHeight="1">
      <c r="A50" s="368" t="s">
        <v>163</v>
      </c>
      <c r="B50" s="338" t="s">
        <v>338</v>
      </c>
      <c r="C50" s="97" t="s">
        <v>160</v>
      </c>
      <c r="D50" s="338" t="s">
        <v>336</v>
      </c>
      <c r="E50" s="338" t="s">
        <v>46</v>
      </c>
      <c r="F50" s="426">
        <v>0</v>
      </c>
      <c r="G50" s="427"/>
      <c r="H50" s="427"/>
      <c r="I50" s="427"/>
      <c r="J50" s="428"/>
      <c r="K50" s="255"/>
      <c r="L50" s="423"/>
    </row>
    <row r="51" spans="1:12" ht="15.9" customHeight="1">
      <c r="A51" s="369"/>
      <c r="B51" s="432"/>
      <c r="C51" s="97" t="s">
        <v>162</v>
      </c>
      <c r="D51" s="432"/>
      <c r="E51" s="432"/>
      <c r="F51" s="426">
        <v>0</v>
      </c>
      <c r="G51" s="427"/>
      <c r="H51" s="427"/>
      <c r="I51" s="427"/>
      <c r="J51" s="428"/>
      <c r="K51" s="255"/>
      <c r="L51" s="424"/>
    </row>
    <row r="52" spans="1:12" ht="14.4" customHeight="1">
      <c r="A52" s="369"/>
      <c r="B52" s="432"/>
      <c r="C52" s="22" t="s">
        <v>150</v>
      </c>
      <c r="D52" s="432"/>
      <c r="E52" s="432"/>
      <c r="F52" s="426">
        <v>1500</v>
      </c>
      <c r="G52" s="427"/>
      <c r="H52" s="427"/>
      <c r="I52" s="427"/>
      <c r="J52" s="428"/>
      <c r="K52" s="266"/>
      <c r="L52" s="424"/>
    </row>
    <row r="53" spans="1:12" ht="14.4" customHeight="1">
      <c r="A53" s="369"/>
      <c r="B53" s="432"/>
      <c r="C53" s="22" t="s">
        <v>151</v>
      </c>
      <c r="D53" s="432"/>
      <c r="E53" s="432"/>
      <c r="F53" s="426">
        <v>1000</v>
      </c>
      <c r="G53" s="427"/>
      <c r="H53" s="427"/>
      <c r="I53" s="427"/>
      <c r="J53" s="428"/>
      <c r="K53" s="267"/>
      <c r="L53" s="424"/>
    </row>
    <row r="54" spans="1:12" ht="15.65" customHeight="1">
      <c r="A54" s="369"/>
      <c r="B54" s="432"/>
      <c r="C54" s="22" t="s">
        <v>152</v>
      </c>
      <c r="D54" s="432"/>
      <c r="E54" s="432"/>
      <c r="F54" s="426">
        <v>1500</v>
      </c>
      <c r="G54" s="427"/>
      <c r="H54" s="427"/>
      <c r="I54" s="427"/>
      <c r="J54" s="428"/>
      <c r="K54" s="256"/>
      <c r="L54" s="424"/>
    </row>
    <row r="55" spans="1:12" ht="16.5" customHeight="1">
      <c r="A55" s="369"/>
      <c r="B55" s="432"/>
      <c r="C55" s="22" t="s">
        <v>153</v>
      </c>
      <c r="D55" s="432"/>
      <c r="E55" s="432"/>
      <c r="F55" s="426">
        <v>1000</v>
      </c>
      <c r="G55" s="427"/>
      <c r="H55" s="427"/>
      <c r="I55" s="427"/>
      <c r="J55" s="428"/>
      <c r="K55" s="256"/>
      <c r="L55" s="424"/>
    </row>
    <row r="56" spans="1:12" ht="15" customHeight="1">
      <c r="A56" s="369"/>
      <c r="B56" s="432"/>
      <c r="C56" s="22" t="s">
        <v>154</v>
      </c>
      <c r="D56" s="432"/>
      <c r="E56" s="432"/>
      <c r="F56" s="426">
        <v>1500</v>
      </c>
      <c r="G56" s="427"/>
      <c r="H56" s="427"/>
      <c r="I56" s="427"/>
      <c r="J56" s="428"/>
      <c r="K56" s="256"/>
      <c r="L56" s="424"/>
    </row>
    <row r="57" spans="1:12" ht="18.649999999999999" customHeight="1">
      <c r="A57" s="369"/>
      <c r="B57" s="432"/>
      <c r="C57" s="22" t="s">
        <v>155</v>
      </c>
      <c r="D57" s="432"/>
      <c r="E57" s="432"/>
      <c r="F57" s="426">
        <v>1000</v>
      </c>
      <c r="G57" s="427"/>
      <c r="H57" s="427"/>
      <c r="I57" s="427"/>
      <c r="J57" s="428"/>
      <c r="K57" s="256"/>
      <c r="L57" s="424"/>
    </row>
    <row r="58" spans="1:12" ht="16.5" customHeight="1">
      <c r="A58" s="369"/>
      <c r="B58" s="432"/>
      <c r="C58" s="22" t="s">
        <v>156</v>
      </c>
      <c r="D58" s="432"/>
      <c r="E58" s="432"/>
      <c r="F58" s="426">
        <v>0</v>
      </c>
      <c r="G58" s="427"/>
      <c r="H58" s="427"/>
      <c r="I58" s="427"/>
      <c r="J58" s="428"/>
      <c r="K58" s="256"/>
      <c r="L58" s="424"/>
    </row>
    <row r="59" spans="1:12" ht="17.399999999999999" customHeight="1">
      <c r="A59" s="370"/>
      <c r="B59" s="339"/>
      <c r="C59" s="22" t="s">
        <v>157</v>
      </c>
      <c r="D59" s="339"/>
      <c r="E59" s="339"/>
      <c r="F59" s="426">
        <v>0</v>
      </c>
      <c r="G59" s="427"/>
      <c r="H59" s="427"/>
      <c r="I59" s="427"/>
      <c r="J59" s="428"/>
      <c r="K59" s="256"/>
      <c r="L59" s="425"/>
    </row>
    <row r="60" spans="1:12" ht="14.4" customHeight="1">
      <c r="A60" s="368" t="s">
        <v>166</v>
      </c>
      <c r="B60" s="338" t="s">
        <v>339</v>
      </c>
      <c r="C60" s="97" t="s">
        <v>165</v>
      </c>
      <c r="D60" s="338" t="s">
        <v>336</v>
      </c>
      <c r="E60" s="338" t="s">
        <v>46</v>
      </c>
      <c r="F60" s="426">
        <v>0</v>
      </c>
      <c r="G60" s="427"/>
      <c r="H60" s="427"/>
      <c r="I60" s="427"/>
      <c r="J60" s="428"/>
      <c r="K60" s="252"/>
      <c r="L60" s="423"/>
    </row>
    <row r="61" spans="1:12" ht="17.149999999999999" customHeight="1">
      <c r="A61" s="369"/>
      <c r="B61" s="432"/>
      <c r="C61" s="99" t="s">
        <v>168</v>
      </c>
      <c r="D61" s="432"/>
      <c r="E61" s="432"/>
      <c r="F61" s="426">
        <v>0</v>
      </c>
      <c r="G61" s="427"/>
      <c r="H61" s="427"/>
      <c r="I61" s="427"/>
      <c r="J61" s="428"/>
      <c r="K61" s="252"/>
      <c r="L61" s="424"/>
    </row>
    <row r="62" spans="1:12" ht="14.15" customHeight="1">
      <c r="A62" s="369"/>
      <c r="B62" s="432"/>
      <c r="C62" s="98" t="s">
        <v>150</v>
      </c>
      <c r="D62" s="432"/>
      <c r="E62" s="432"/>
      <c r="F62" s="426">
        <v>300</v>
      </c>
      <c r="G62" s="427"/>
      <c r="H62" s="427"/>
      <c r="I62" s="427"/>
      <c r="J62" s="428"/>
      <c r="K62" s="269"/>
      <c r="L62" s="424"/>
    </row>
    <row r="63" spans="1:12">
      <c r="A63" s="369"/>
      <c r="B63" s="432"/>
      <c r="C63" s="22" t="s">
        <v>151</v>
      </c>
      <c r="D63" s="432"/>
      <c r="E63" s="432"/>
      <c r="F63" s="426">
        <v>0</v>
      </c>
      <c r="G63" s="427"/>
      <c r="H63" s="427"/>
      <c r="I63" s="427"/>
      <c r="J63" s="428"/>
      <c r="K63" s="256"/>
      <c r="L63" s="424"/>
    </row>
    <row r="64" spans="1:12">
      <c r="A64" s="369"/>
      <c r="B64" s="432"/>
      <c r="C64" s="22" t="s">
        <v>152</v>
      </c>
      <c r="D64" s="432"/>
      <c r="E64" s="432"/>
      <c r="F64" s="426">
        <v>300</v>
      </c>
      <c r="G64" s="427"/>
      <c r="H64" s="427"/>
      <c r="I64" s="427"/>
      <c r="J64" s="428"/>
      <c r="K64" s="256"/>
      <c r="L64" s="424"/>
    </row>
    <row r="65" spans="1:12">
      <c r="A65" s="369"/>
      <c r="B65" s="432"/>
      <c r="C65" s="22" t="s">
        <v>153</v>
      </c>
      <c r="D65" s="432"/>
      <c r="E65" s="432"/>
      <c r="F65" s="426">
        <v>0</v>
      </c>
      <c r="G65" s="427"/>
      <c r="H65" s="427"/>
      <c r="I65" s="427"/>
      <c r="J65" s="428"/>
      <c r="K65" s="256"/>
      <c r="L65" s="424"/>
    </row>
    <row r="66" spans="1:12">
      <c r="A66" s="369"/>
      <c r="B66" s="432"/>
      <c r="C66" s="22" t="s">
        <v>154</v>
      </c>
      <c r="D66" s="432"/>
      <c r="E66" s="432"/>
      <c r="F66" s="426">
        <v>300</v>
      </c>
      <c r="G66" s="427"/>
      <c r="H66" s="427"/>
      <c r="I66" s="427"/>
      <c r="J66" s="428"/>
      <c r="K66" s="256"/>
      <c r="L66" s="424"/>
    </row>
    <row r="67" spans="1:12">
      <c r="A67" s="369"/>
      <c r="B67" s="432"/>
      <c r="C67" s="22" t="s">
        <v>155</v>
      </c>
      <c r="D67" s="432"/>
      <c r="E67" s="432"/>
      <c r="F67" s="426">
        <v>0</v>
      </c>
      <c r="G67" s="427"/>
      <c r="H67" s="427"/>
      <c r="I67" s="427"/>
      <c r="J67" s="428"/>
      <c r="K67" s="256"/>
      <c r="L67" s="424"/>
    </row>
    <row r="68" spans="1:12">
      <c r="A68" s="369"/>
      <c r="B68" s="432"/>
      <c r="C68" s="22" t="s">
        <v>156</v>
      </c>
      <c r="D68" s="432"/>
      <c r="E68" s="432"/>
      <c r="F68" s="426">
        <v>0</v>
      </c>
      <c r="G68" s="427"/>
      <c r="H68" s="427"/>
      <c r="I68" s="427"/>
      <c r="J68" s="428"/>
      <c r="K68" s="256"/>
      <c r="L68" s="424"/>
    </row>
    <row r="69" spans="1:12" ht="15" thickBot="1">
      <c r="A69" s="443"/>
      <c r="B69" s="350"/>
      <c r="C69" s="22" t="s">
        <v>157</v>
      </c>
      <c r="D69" s="350"/>
      <c r="E69" s="350"/>
      <c r="F69" s="426">
        <v>0</v>
      </c>
      <c r="G69" s="427"/>
      <c r="H69" s="427"/>
      <c r="I69" s="427"/>
      <c r="J69" s="428"/>
      <c r="K69" s="257"/>
      <c r="L69" s="445"/>
    </row>
    <row r="70" spans="1:12" customFormat="1">
      <c r="A70" s="17" t="s">
        <v>169</v>
      </c>
      <c r="B70" s="74" t="s">
        <v>170</v>
      </c>
      <c r="C70" s="140"/>
      <c r="D70" s="140"/>
      <c r="E70" s="140"/>
      <c r="F70" s="365"/>
      <c r="G70" s="366"/>
      <c r="H70" s="366"/>
      <c r="I70" s="366"/>
      <c r="J70" s="367"/>
      <c r="K70" s="140"/>
      <c r="L70" s="75"/>
    </row>
    <row r="71" spans="1:12" ht="45.9" customHeight="1">
      <c r="A71" s="16" t="s">
        <v>171</v>
      </c>
      <c r="B71" s="72" t="s">
        <v>172</v>
      </c>
      <c r="C71" s="134" t="s">
        <v>173</v>
      </c>
      <c r="D71" s="64" t="s">
        <v>326</v>
      </c>
      <c r="E71" s="64" t="s">
        <v>46</v>
      </c>
      <c r="F71" s="416">
        <v>150</v>
      </c>
      <c r="G71" s="417"/>
      <c r="H71" s="417"/>
      <c r="I71" s="417"/>
      <c r="J71" s="418"/>
      <c r="K71" s="256"/>
      <c r="L71" s="237"/>
    </row>
    <row r="72" spans="1:12" ht="29.5" thickBot="1">
      <c r="A72" s="129" t="s">
        <v>176</v>
      </c>
      <c r="B72" s="84" t="s">
        <v>177</v>
      </c>
      <c r="C72" s="132" t="s">
        <v>178</v>
      </c>
      <c r="D72" s="127" t="s">
        <v>331</v>
      </c>
      <c r="E72" s="127" t="s">
        <v>46</v>
      </c>
      <c r="F72" s="322">
        <f>F71*F28*F27</f>
        <v>375</v>
      </c>
      <c r="G72" s="323"/>
      <c r="H72" s="323"/>
      <c r="I72" s="323"/>
      <c r="J72" s="324"/>
      <c r="K72" s="271"/>
      <c r="L72" s="247"/>
    </row>
    <row r="73" spans="1:12" customFormat="1">
      <c r="A73" s="17" t="s">
        <v>181</v>
      </c>
      <c r="B73" s="74" t="s">
        <v>182</v>
      </c>
      <c r="C73" s="140"/>
      <c r="D73" s="140"/>
      <c r="E73" s="140"/>
      <c r="F73" s="363"/>
      <c r="G73" s="363"/>
      <c r="H73" s="363"/>
      <c r="I73" s="363"/>
      <c r="J73" s="363"/>
      <c r="K73" s="140"/>
      <c r="L73" s="75"/>
    </row>
    <row r="74" spans="1:12" ht="43.5">
      <c r="A74" s="509" t="s">
        <v>183</v>
      </c>
      <c r="B74" s="128" t="s">
        <v>184</v>
      </c>
      <c r="C74" s="128" t="s">
        <v>185</v>
      </c>
      <c r="D74" s="64" t="s">
        <v>326</v>
      </c>
      <c r="E74" s="64" t="s">
        <v>46</v>
      </c>
      <c r="F74" s="465" t="s">
        <v>258</v>
      </c>
      <c r="G74" s="466"/>
      <c r="H74" s="466"/>
      <c r="I74" s="466"/>
      <c r="J74" s="467"/>
      <c r="K74" s="256"/>
      <c r="L74" s="374" t="s">
        <v>327</v>
      </c>
    </row>
    <row r="75" spans="1:12" ht="45.75" customHeight="1">
      <c r="A75" s="509"/>
      <c r="B75" s="128" t="s">
        <v>188</v>
      </c>
      <c r="C75" s="128" t="s">
        <v>185</v>
      </c>
      <c r="D75" s="64" t="s">
        <v>326</v>
      </c>
      <c r="E75" s="64" t="s">
        <v>46</v>
      </c>
      <c r="F75" s="465" t="s">
        <v>258</v>
      </c>
      <c r="G75" s="466"/>
      <c r="H75" s="466"/>
      <c r="I75" s="466"/>
      <c r="J75" s="467"/>
      <c r="K75" s="256"/>
      <c r="L75" s="375"/>
    </row>
    <row r="76" spans="1:12" ht="43.5">
      <c r="A76" s="509"/>
      <c r="B76" s="128" t="s">
        <v>189</v>
      </c>
      <c r="C76" s="128" t="s">
        <v>185</v>
      </c>
      <c r="D76" s="64" t="s">
        <v>326</v>
      </c>
      <c r="E76" s="64" t="s">
        <v>46</v>
      </c>
      <c r="F76" s="465" t="s">
        <v>258</v>
      </c>
      <c r="G76" s="466"/>
      <c r="H76" s="466"/>
      <c r="I76" s="466"/>
      <c r="J76" s="467"/>
      <c r="K76" s="256"/>
      <c r="L76" s="376"/>
    </row>
    <row r="77" spans="1:12" ht="35.15" customHeight="1">
      <c r="A77" s="509" t="s">
        <v>190</v>
      </c>
      <c r="B77" s="128" t="s">
        <v>191</v>
      </c>
      <c r="C77" s="128" t="s">
        <v>192</v>
      </c>
      <c r="D77" s="64" t="s">
        <v>336</v>
      </c>
      <c r="E77" s="64" t="s">
        <v>46</v>
      </c>
      <c r="F77" s="416">
        <v>7</v>
      </c>
      <c r="G77" s="417"/>
      <c r="H77" s="417"/>
      <c r="I77" s="417"/>
      <c r="J77" s="418"/>
      <c r="K77" s="437" t="s">
        <v>193</v>
      </c>
      <c r="L77" s="374" t="s">
        <v>194</v>
      </c>
    </row>
    <row r="78" spans="1:12" ht="36.65" customHeight="1">
      <c r="A78" s="509"/>
      <c r="B78" s="128" t="s">
        <v>195</v>
      </c>
      <c r="C78" s="128" t="s">
        <v>192</v>
      </c>
      <c r="D78" s="64" t="s">
        <v>336</v>
      </c>
      <c r="E78" s="64" t="s">
        <v>46</v>
      </c>
      <c r="F78" s="416">
        <v>8</v>
      </c>
      <c r="G78" s="417"/>
      <c r="H78" s="417"/>
      <c r="I78" s="417"/>
      <c r="J78" s="418"/>
      <c r="K78" s="438"/>
      <c r="L78" s="375"/>
    </row>
    <row r="79" spans="1:12" ht="39" customHeight="1">
      <c r="A79" s="509"/>
      <c r="B79" s="128" t="s">
        <v>196</v>
      </c>
      <c r="C79" s="128" t="s">
        <v>192</v>
      </c>
      <c r="D79" s="64" t="s">
        <v>336</v>
      </c>
      <c r="E79" s="64" t="s">
        <v>46</v>
      </c>
      <c r="F79" s="416">
        <v>9</v>
      </c>
      <c r="G79" s="417"/>
      <c r="H79" s="417"/>
      <c r="I79" s="417"/>
      <c r="J79" s="418"/>
      <c r="K79" s="439"/>
      <c r="L79" s="376"/>
    </row>
    <row r="80" spans="1:12" ht="43.5">
      <c r="A80" s="509" t="s">
        <v>197</v>
      </c>
      <c r="B80" s="133" t="s">
        <v>198</v>
      </c>
      <c r="C80" s="128" t="s">
        <v>199</v>
      </c>
      <c r="D80" s="64" t="s">
        <v>326</v>
      </c>
      <c r="E80" s="64" t="s">
        <v>46</v>
      </c>
      <c r="F80" s="465" t="s">
        <v>258</v>
      </c>
      <c r="G80" s="466"/>
      <c r="H80" s="466"/>
      <c r="I80" s="466"/>
      <c r="J80" s="467"/>
      <c r="K80" s="437" t="s">
        <v>340</v>
      </c>
      <c r="L80" s="374" t="s">
        <v>327</v>
      </c>
    </row>
    <row r="81" spans="1:12" ht="43.5">
      <c r="A81" s="509"/>
      <c r="B81" s="133" t="s">
        <v>202</v>
      </c>
      <c r="C81" s="128" t="s">
        <v>199</v>
      </c>
      <c r="D81" s="64" t="s">
        <v>326</v>
      </c>
      <c r="E81" s="64" t="s">
        <v>46</v>
      </c>
      <c r="F81" s="465" t="s">
        <v>258</v>
      </c>
      <c r="G81" s="466"/>
      <c r="H81" s="466"/>
      <c r="I81" s="466"/>
      <c r="J81" s="467"/>
      <c r="K81" s="438"/>
      <c r="L81" s="375"/>
    </row>
    <row r="82" spans="1:12" ht="43.5">
      <c r="A82" s="509"/>
      <c r="B82" s="133" t="s">
        <v>203</v>
      </c>
      <c r="C82" s="128" t="s">
        <v>199</v>
      </c>
      <c r="D82" s="64" t="s">
        <v>326</v>
      </c>
      <c r="E82" s="64" t="s">
        <v>46</v>
      </c>
      <c r="F82" s="465" t="s">
        <v>258</v>
      </c>
      <c r="G82" s="466"/>
      <c r="H82" s="466"/>
      <c r="I82" s="466"/>
      <c r="J82" s="467"/>
      <c r="K82" s="439"/>
      <c r="L82" s="376"/>
    </row>
    <row r="83" spans="1:12" ht="30.65" customHeight="1">
      <c r="A83" s="509" t="s">
        <v>204</v>
      </c>
      <c r="B83" s="518" t="s">
        <v>205</v>
      </c>
      <c r="C83" s="128" t="s">
        <v>199</v>
      </c>
      <c r="D83" s="380" t="s">
        <v>326</v>
      </c>
      <c r="E83" s="380" t="s">
        <v>46</v>
      </c>
      <c r="F83" s="510">
        <v>5300</v>
      </c>
      <c r="G83" s="510"/>
      <c r="H83" s="510"/>
      <c r="I83" s="510"/>
      <c r="J83" s="510"/>
      <c r="K83" s="519" t="s">
        <v>341</v>
      </c>
      <c r="L83" s="517" t="s">
        <v>341</v>
      </c>
    </row>
    <row r="84" spans="1:12" ht="18" customHeight="1">
      <c r="A84" s="509"/>
      <c r="B84" s="518"/>
      <c r="C84" s="128" t="s">
        <v>207</v>
      </c>
      <c r="D84" s="380"/>
      <c r="E84" s="380"/>
      <c r="F84" s="446">
        <v>3250</v>
      </c>
      <c r="G84" s="447"/>
      <c r="H84" s="447"/>
      <c r="I84" s="447"/>
      <c r="J84" s="448"/>
      <c r="K84" s="519"/>
      <c r="L84" s="517"/>
    </row>
    <row r="85" spans="1:12" ht="18.649999999999999" customHeight="1">
      <c r="A85" s="509"/>
      <c r="B85" s="518" t="s">
        <v>208</v>
      </c>
      <c r="C85" s="128" t="s">
        <v>199</v>
      </c>
      <c r="D85" s="380" t="s">
        <v>342</v>
      </c>
      <c r="E85" s="380" t="s">
        <v>46</v>
      </c>
      <c r="F85" s="510">
        <v>5300</v>
      </c>
      <c r="G85" s="510"/>
      <c r="H85" s="510"/>
      <c r="I85" s="510"/>
      <c r="J85" s="510"/>
      <c r="K85" s="519"/>
      <c r="L85" s="517"/>
    </row>
    <row r="86" spans="1:12" ht="24.65" customHeight="1">
      <c r="A86" s="509"/>
      <c r="B86" s="518"/>
      <c r="C86" s="128" t="s">
        <v>207</v>
      </c>
      <c r="D86" s="380"/>
      <c r="E86" s="380"/>
      <c r="F86" s="446">
        <v>3250</v>
      </c>
      <c r="G86" s="447"/>
      <c r="H86" s="447"/>
      <c r="I86" s="447"/>
      <c r="J86" s="448"/>
      <c r="K86" s="519"/>
      <c r="L86" s="517"/>
    </row>
    <row r="87" spans="1:12" ht="20.149999999999999" customHeight="1">
      <c r="A87" s="509"/>
      <c r="B87" s="518" t="s">
        <v>209</v>
      </c>
      <c r="C87" s="128" t="s">
        <v>199</v>
      </c>
      <c r="D87" s="380" t="s">
        <v>342</v>
      </c>
      <c r="E87" s="380" t="s">
        <v>46</v>
      </c>
      <c r="F87" s="446">
        <v>5300</v>
      </c>
      <c r="G87" s="447"/>
      <c r="H87" s="447"/>
      <c r="I87" s="447"/>
      <c r="J87" s="448"/>
      <c r="K87" s="519"/>
      <c r="L87" s="517"/>
    </row>
    <row r="88" spans="1:12" ht="21" customHeight="1">
      <c r="A88" s="509"/>
      <c r="B88" s="518"/>
      <c r="C88" s="128" t="s">
        <v>207</v>
      </c>
      <c r="D88" s="380"/>
      <c r="E88" s="380"/>
      <c r="F88" s="510">
        <v>3250</v>
      </c>
      <c r="G88" s="510"/>
      <c r="H88" s="510"/>
      <c r="I88" s="510"/>
      <c r="J88" s="510"/>
      <c r="K88" s="519"/>
      <c r="L88" s="517"/>
    </row>
    <row r="89" spans="1:12" ht="43.5">
      <c r="A89" s="511" t="s">
        <v>210</v>
      </c>
      <c r="B89" s="141" t="s">
        <v>211</v>
      </c>
      <c r="C89" s="128" t="s">
        <v>212</v>
      </c>
      <c r="D89" s="64" t="s">
        <v>45</v>
      </c>
      <c r="E89" s="64" t="s">
        <v>46</v>
      </c>
      <c r="F89" s="512" t="s">
        <v>258</v>
      </c>
      <c r="G89" s="512"/>
      <c r="H89" s="512"/>
      <c r="I89" s="512"/>
      <c r="J89" s="512"/>
      <c r="K89" s="256"/>
      <c r="L89" s="248"/>
    </row>
    <row r="90" spans="1:12" ht="43.5">
      <c r="A90" s="511"/>
      <c r="B90" s="141" t="s">
        <v>214</v>
      </c>
      <c r="C90" s="128" t="s">
        <v>215</v>
      </c>
      <c r="D90" s="64" t="s">
        <v>45</v>
      </c>
      <c r="E90" s="64" t="s">
        <v>46</v>
      </c>
      <c r="F90" s="512" t="s">
        <v>258</v>
      </c>
      <c r="G90" s="512"/>
      <c r="H90" s="512"/>
      <c r="I90" s="512"/>
      <c r="J90" s="512"/>
      <c r="K90" s="256"/>
      <c r="L90" s="248"/>
    </row>
    <row r="91" spans="1:12" ht="43.5">
      <c r="A91" s="511"/>
      <c r="B91" s="141" t="s">
        <v>216</v>
      </c>
      <c r="C91" s="128" t="s">
        <v>215</v>
      </c>
      <c r="D91" s="64" t="s">
        <v>45</v>
      </c>
      <c r="E91" s="64" t="s">
        <v>46</v>
      </c>
      <c r="F91" s="520" t="s">
        <v>258</v>
      </c>
      <c r="G91" s="520"/>
      <c r="H91" s="520"/>
      <c r="I91" s="520"/>
      <c r="J91" s="520"/>
      <c r="K91" s="256"/>
      <c r="L91" s="248"/>
    </row>
    <row r="92" spans="1:12" ht="44" thickBot="1">
      <c r="A92" s="171" t="s">
        <v>217</v>
      </c>
      <c r="B92" s="172" t="s">
        <v>218</v>
      </c>
      <c r="C92" s="63" t="s">
        <v>219</v>
      </c>
      <c r="D92" s="65" t="s">
        <v>45</v>
      </c>
      <c r="E92" s="65" t="s">
        <v>46</v>
      </c>
      <c r="F92" s="513">
        <v>103.64</v>
      </c>
      <c r="G92" s="513"/>
      <c r="H92" s="513"/>
      <c r="I92" s="513"/>
      <c r="J92" s="513"/>
      <c r="K92" s="272"/>
      <c r="L92" s="273"/>
    </row>
    <row r="93" spans="1:12" customFormat="1">
      <c r="A93" s="39" t="s">
        <v>222</v>
      </c>
      <c r="B93" s="78" t="s">
        <v>223</v>
      </c>
      <c r="C93" s="79"/>
      <c r="D93" s="79"/>
      <c r="E93" s="79"/>
      <c r="F93" s="514"/>
      <c r="G93" s="515"/>
      <c r="H93" s="515"/>
      <c r="I93" s="515"/>
      <c r="J93" s="516"/>
      <c r="K93" s="79"/>
      <c r="L93" s="80"/>
    </row>
    <row r="94" spans="1:12" ht="45" thickBot="1">
      <c r="A94" s="21" t="s">
        <v>224</v>
      </c>
      <c r="B94" s="41" t="s">
        <v>225</v>
      </c>
      <c r="C94" s="63" t="s">
        <v>226</v>
      </c>
      <c r="D94" s="65" t="s">
        <v>343</v>
      </c>
      <c r="E94" s="65" t="s">
        <v>46</v>
      </c>
      <c r="F94" s="452">
        <v>0</v>
      </c>
      <c r="G94" s="453"/>
      <c r="H94" s="453"/>
      <c r="I94" s="453"/>
      <c r="J94" s="454"/>
      <c r="K94" s="259"/>
      <c r="L94" s="245" t="s">
        <v>227</v>
      </c>
    </row>
  </sheetData>
  <mergeCells count="154">
    <mergeCell ref="F94:J94"/>
    <mergeCell ref="A89:A91"/>
    <mergeCell ref="F89:J89"/>
    <mergeCell ref="F90:J90"/>
    <mergeCell ref="F91:J91"/>
    <mergeCell ref="F92:J92"/>
    <mergeCell ref="F93:J93"/>
    <mergeCell ref="L83:L88"/>
    <mergeCell ref="F84:J84"/>
    <mergeCell ref="B85:B86"/>
    <mergeCell ref="D85:D86"/>
    <mergeCell ref="E85:E86"/>
    <mergeCell ref="F85:J85"/>
    <mergeCell ref="F86:J86"/>
    <mergeCell ref="B87:B88"/>
    <mergeCell ref="D87:D88"/>
    <mergeCell ref="E87:E88"/>
    <mergeCell ref="A83:A88"/>
    <mergeCell ref="B83:B84"/>
    <mergeCell ref="D83:D84"/>
    <mergeCell ref="E83:E84"/>
    <mergeCell ref="F83:J83"/>
    <mergeCell ref="K83:K88"/>
    <mergeCell ref="F87:J87"/>
    <mergeCell ref="F88:J88"/>
    <mergeCell ref="A80:A82"/>
    <mergeCell ref="F80:J80"/>
    <mergeCell ref="K80:K82"/>
    <mergeCell ref="L80:L82"/>
    <mergeCell ref="F81:J81"/>
    <mergeCell ref="F82:J82"/>
    <mergeCell ref="A77:A79"/>
    <mergeCell ref="F77:J77"/>
    <mergeCell ref="K77:K79"/>
    <mergeCell ref="L77:L79"/>
    <mergeCell ref="F78:J78"/>
    <mergeCell ref="F79:J79"/>
    <mergeCell ref="F71:J71"/>
    <mergeCell ref="F72:J72"/>
    <mergeCell ref="F73:J73"/>
    <mergeCell ref="A74:A76"/>
    <mergeCell ref="F74:J74"/>
    <mergeCell ref="L74:L76"/>
    <mergeCell ref="F75:J75"/>
    <mergeCell ref="F76:J76"/>
    <mergeCell ref="F65:J65"/>
    <mergeCell ref="F66:J66"/>
    <mergeCell ref="F67:J67"/>
    <mergeCell ref="F68:J68"/>
    <mergeCell ref="F69:J69"/>
    <mergeCell ref="F70:J70"/>
    <mergeCell ref="A60:A69"/>
    <mergeCell ref="B60:B69"/>
    <mergeCell ref="D60:D69"/>
    <mergeCell ref="E60:E69"/>
    <mergeCell ref="F60:J60"/>
    <mergeCell ref="L60:L69"/>
    <mergeCell ref="F61:J61"/>
    <mergeCell ref="F62:J62"/>
    <mergeCell ref="F63:J63"/>
    <mergeCell ref="F64:J64"/>
    <mergeCell ref="L50:L59"/>
    <mergeCell ref="F51:J51"/>
    <mergeCell ref="F52:J52"/>
    <mergeCell ref="F53:J53"/>
    <mergeCell ref="F54:J54"/>
    <mergeCell ref="F55:J55"/>
    <mergeCell ref="F56:J56"/>
    <mergeCell ref="F57:J57"/>
    <mergeCell ref="F58:J58"/>
    <mergeCell ref="F59:J59"/>
    <mergeCell ref="F46:J46"/>
    <mergeCell ref="F47:J47"/>
    <mergeCell ref="F48:J48"/>
    <mergeCell ref="F49:J49"/>
    <mergeCell ref="A50:A59"/>
    <mergeCell ref="B50:B59"/>
    <mergeCell ref="D50:D59"/>
    <mergeCell ref="E50:E59"/>
    <mergeCell ref="F50:J50"/>
    <mergeCell ref="A40:A49"/>
    <mergeCell ref="B40:B49"/>
    <mergeCell ref="D40:D49"/>
    <mergeCell ref="E40:E49"/>
    <mergeCell ref="F40:J40"/>
    <mergeCell ref="F28:J28"/>
    <mergeCell ref="L23:L25"/>
    <mergeCell ref="F29:J29"/>
    <mergeCell ref="A30:A39"/>
    <mergeCell ref="B30:B39"/>
    <mergeCell ref="D30:D39"/>
    <mergeCell ref="E30:E39"/>
    <mergeCell ref="F30:J30"/>
    <mergeCell ref="L40:L49"/>
    <mergeCell ref="F41:J41"/>
    <mergeCell ref="F42:J42"/>
    <mergeCell ref="F43:J43"/>
    <mergeCell ref="F44:J44"/>
    <mergeCell ref="L30:L39"/>
    <mergeCell ref="F31:J31"/>
    <mergeCell ref="F32:J32"/>
    <mergeCell ref="F33:J33"/>
    <mergeCell ref="F34:J34"/>
    <mergeCell ref="F35:J35"/>
    <mergeCell ref="F36:J36"/>
    <mergeCell ref="F37:J37"/>
    <mergeCell ref="F38:J38"/>
    <mergeCell ref="F39:J39"/>
    <mergeCell ref="F45:J45"/>
    <mergeCell ref="F22:J22"/>
    <mergeCell ref="A23:A25"/>
    <mergeCell ref="C23:C25"/>
    <mergeCell ref="D23:D25"/>
    <mergeCell ref="E23:E25"/>
    <mergeCell ref="F23:J23"/>
    <mergeCell ref="K23:K25"/>
    <mergeCell ref="F26:J26"/>
    <mergeCell ref="F27:J27"/>
    <mergeCell ref="F18:J18"/>
    <mergeCell ref="F19:J19"/>
    <mergeCell ref="L11:L17"/>
    <mergeCell ref="F12:J12"/>
    <mergeCell ref="A13:A14"/>
    <mergeCell ref="B13:B14"/>
    <mergeCell ref="C13:C14"/>
    <mergeCell ref="D13:D14"/>
    <mergeCell ref="F13:J13"/>
    <mergeCell ref="F14:J14"/>
    <mergeCell ref="F15:J15"/>
    <mergeCell ref="A16:A17"/>
    <mergeCell ref="L19:L21"/>
    <mergeCell ref="F20:J20"/>
    <mergeCell ref="F21:J21"/>
    <mergeCell ref="A11:A12"/>
    <mergeCell ref="B11:B12"/>
    <mergeCell ref="C11:C12"/>
    <mergeCell ref="D11:D12"/>
    <mergeCell ref="F11:J11"/>
    <mergeCell ref="F2:J2"/>
    <mergeCell ref="F3:J3"/>
    <mergeCell ref="F4:J4"/>
    <mergeCell ref="B16:B17"/>
    <mergeCell ref="C16:C17"/>
    <mergeCell ref="F16:J16"/>
    <mergeCell ref="F17:J17"/>
    <mergeCell ref="L4:L9"/>
    <mergeCell ref="A5:A8"/>
    <mergeCell ref="B5:B8"/>
    <mergeCell ref="D5:D6"/>
    <mergeCell ref="E5:E6"/>
    <mergeCell ref="F5:J5"/>
    <mergeCell ref="K5:K7"/>
    <mergeCell ref="F9:J9"/>
    <mergeCell ref="F10:J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10" workbookViewId="0">
      <selection activeCell="C13" sqref="C13"/>
    </sheetView>
  </sheetViews>
  <sheetFormatPr defaultColWidth="8.90625" defaultRowHeight="14.5"/>
  <cols>
    <col min="1" max="1" width="4.08984375" customWidth="1"/>
    <col min="2" max="2" width="31.453125" style="25" customWidth="1"/>
    <col min="3" max="3" width="73.453125" style="24" customWidth="1"/>
    <col min="4" max="4" width="89.54296875" customWidth="1"/>
    <col min="5" max="5" width="64.453125" customWidth="1"/>
  </cols>
  <sheetData>
    <row r="1" spans="1:5" s="461" customFormat="1" ht="18.5">
      <c r="A1" s="461" t="s">
        <v>345</v>
      </c>
    </row>
    <row r="2" spans="1:5" ht="15" thickBot="1">
      <c r="A2" s="26" t="s">
        <v>229</v>
      </c>
      <c r="B2" s="27" t="s">
        <v>230</v>
      </c>
      <c r="C2" s="28" t="s">
        <v>20</v>
      </c>
      <c r="D2" s="29" t="s">
        <v>231</v>
      </c>
      <c r="E2" s="29" t="s">
        <v>232</v>
      </c>
    </row>
    <row r="3" spans="1:5" s="3" customFormat="1" ht="78" customHeight="1">
      <c r="A3" s="144" t="s">
        <v>40</v>
      </c>
      <c r="B3" s="145" t="s">
        <v>41</v>
      </c>
      <c r="C3" s="146" t="s">
        <v>346</v>
      </c>
      <c r="D3" s="146" t="s">
        <v>347</v>
      </c>
      <c r="E3" s="30"/>
    </row>
    <row r="4" spans="1:5" s="3" customFormat="1" ht="47.25" customHeight="1">
      <c r="A4" s="147" t="s">
        <v>234</v>
      </c>
      <c r="B4" s="60" t="s">
        <v>43</v>
      </c>
      <c r="C4" s="60" t="s">
        <v>348</v>
      </c>
      <c r="D4" s="148" t="s">
        <v>236</v>
      </c>
      <c r="E4" s="31"/>
    </row>
    <row r="5" spans="1:5" s="3" customFormat="1" ht="58">
      <c r="A5" s="147" t="s">
        <v>238</v>
      </c>
      <c r="B5" s="60" t="s">
        <v>239</v>
      </c>
      <c r="C5" s="60" t="s">
        <v>349</v>
      </c>
      <c r="D5" s="60" t="s">
        <v>350</v>
      </c>
      <c r="E5" s="31"/>
    </row>
    <row r="6" spans="1:5" s="3" customFormat="1" ht="29.5" thickBot="1">
      <c r="A6" s="149" t="s">
        <v>73</v>
      </c>
      <c r="B6" s="46" t="s">
        <v>74</v>
      </c>
      <c r="C6" s="46" t="s">
        <v>242</v>
      </c>
      <c r="D6" s="150" t="s">
        <v>243</v>
      </c>
      <c r="E6" s="82"/>
    </row>
    <row r="7" spans="1:5" s="3" customFormat="1" ht="174">
      <c r="A7" s="144" t="s">
        <v>79</v>
      </c>
      <c r="B7" s="145" t="s">
        <v>80</v>
      </c>
      <c r="C7" s="146" t="s">
        <v>351</v>
      </c>
      <c r="D7" s="151" t="s">
        <v>352</v>
      </c>
      <c r="E7" s="33"/>
    </row>
    <row r="8" spans="1:5" s="3" customFormat="1" ht="87">
      <c r="A8" s="147" t="s">
        <v>245</v>
      </c>
      <c r="B8" s="60" t="s">
        <v>246</v>
      </c>
      <c r="C8" s="60" t="s">
        <v>247</v>
      </c>
      <c r="D8" s="38" t="s">
        <v>353</v>
      </c>
      <c r="E8" s="31" t="s">
        <v>354</v>
      </c>
    </row>
    <row r="9" spans="1:5" ht="87">
      <c r="A9" s="147" t="s">
        <v>250</v>
      </c>
      <c r="B9" s="60" t="s">
        <v>251</v>
      </c>
      <c r="C9" s="60" t="s">
        <v>355</v>
      </c>
      <c r="D9" s="60" t="s">
        <v>356</v>
      </c>
      <c r="E9" s="31" t="s">
        <v>357</v>
      </c>
    </row>
    <row r="10" spans="1:5" s="3" customFormat="1" ht="29">
      <c r="A10" s="147" t="s">
        <v>94</v>
      </c>
      <c r="B10" s="60" t="s">
        <v>95</v>
      </c>
      <c r="C10" s="60" t="s">
        <v>255</v>
      </c>
      <c r="D10" s="38" t="s">
        <v>358</v>
      </c>
      <c r="E10" s="58"/>
    </row>
    <row r="11" spans="1:5" s="3" customFormat="1" ht="15" thickBot="1">
      <c r="A11" s="152" t="s">
        <v>99</v>
      </c>
      <c r="B11" s="153" t="s">
        <v>80</v>
      </c>
      <c r="C11" s="153" t="s">
        <v>257</v>
      </c>
      <c r="D11" s="59" t="s">
        <v>258</v>
      </c>
      <c r="E11" s="32" t="s">
        <v>258</v>
      </c>
    </row>
    <row r="12" spans="1:5" ht="29">
      <c r="A12" s="154" t="s">
        <v>105</v>
      </c>
      <c r="B12" s="155" t="s">
        <v>106</v>
      </c>
      <c r="C12" s="156" t="s">
        <v>259</v>
      </c>
      <c r="D12" s="156"/>
      <c r="E12" s="83" t="s">
        <v>260</v>
      </c>
    </row>
    <row r="13" spans="1:5" ht="213" customHeight="1">
      <c r="A13" s="147" t="s">
        <v>111</v>
      </c>
      <c r="B13" s="60" t="s">
        <v>261</v>
      </c>
      <c r="C13" s="60" t="s">
        <v>359</v>
      </c>
      <c r="D13" s="60" t="s">
        <v>360</v>
      </c>
      <c r="E13" s="61"/>
    </row>
    <row r="14" spans="1:5" ht="58">
      <c r="A14" s="147" t="s">
        <v>117</v>
      </c>
      <c r="B14" s="60" t="s">
        <v>118</v>
      </c>
      <c r="C14" s="60" t="s">
        <v>264</v>
      </c>
      <c r="D14" s="60" t="s">
        <v>265</v>
      </c>
      <c r="E14" s="44"/>
    </row>
    <row r="15" spans="1:5" ht="145.5" thickBot="1">
      <c r="A15" s="149" t="s">
        <v>121</v>
      </c>
      <c r="B15" s="46" t="s">
        <v>266</v>
      </c>
      <c r="C15" s="105" t="s">
        <v>361</v>
      </c>
      <c r="D15" s="173" t="s">
        <v>362</v>
      </c>
      <c r="E15" s="42"/>
    </row>
    <row r="16" spans="1:5" ht="42" customHeight="1">
      <c r="A16" s="144" t="s">
        <v>125</v>
      </c>
      <c r="B16" s="145" t="s">
        <v>126</v>
      </c>
      <c r="C16" s="151" t="s">
        <v>363</v>
      </c>
      <c r="D16" s="151"/>
      <c r="E16" s="37"/>
    </row>
    <row r="17" spans="1:7" ht="217.5">
      <c r="A17" s="104" t="s">
        <v>127</v>
      </c>
      <c r="B17" s="60" t="s">
        <v>269</v>
      </c>
      <c r="C17" s="60" t="s">
        <v>364</v>
      </c>
      <c r="D17" s="60" t="s">
        <v>365</v>
      </c>
      <c r="E17" s="61"/>
    </row>
    <row r="18" spans="1:7" ht="29">
      <c r="A18" s="104" t="s">
        <v>130</v>
      </c>
      <c r="B18" s="72" t="s">
        <v>131</v>
      </c>
      <c r="C18" s="60" t="s">
        <v>272</v>
      </c>
      <c r="D18" s="60" t="s">
        <v>273</v>
      </c>
      <c r="E18" s="61"/>
    </row>
    <row r="19" spans="1:7" ht="29">
      <c r="A19" s="48" t="s">
        <v>274</v>
      </c>
      <c r="B19" s="84" t="s">
        <v>275</v>
      </c>
      <c r="C19" s="60" t="s">
        <v>276</v>
      </c>
      <c r="D19" s="60" t="s">
        <v>258</v>
      </c>
      <c r="E19" s="44"/>
    </row>
    <row r="20" spans="1:7" ht="44" thickBot="1">
      <c r="A20" s="174" t="s">
        <v>137</v>
      </c>
      <c r="B20" s="86" t="s">
        <v>138</v>
      </c>
      <c r="C20" s="153" t="s">
        <v>277</v>
      </c>
      <c r="D20" s="57" t="s">
        <v>278</v>
      </c>
      <c r="E20" s="43"/>
    </row>
    <row r="21" spans="1:7" ht="101.5">
      <c r="A21" s="157" t="s">
        <v>142</v>
      </c>
      <c r="B21" s="155" t="s">
        <v>143</v>
      </c>
      <c r="C21" s="156" t="s">
        <v>366</v>
      </c>
      <c r="D21" s="158"/>
      <c r="E21" s="45"/>
      <c r="G21" s="24"/>
    </row>
    <row r="22" spans="1:7" ht="325.5" customHeight="1">
      <c r="A22" s="159" t="s">
        <v>144</v>
      </c>
      <c r="B22" s="60" t="s">
        <v>367</v>
      </c>
      <c r="C22" s="60" t="s">
        <v>368</v>
      </c>
      <c r="D22" s="60" t="s">
        <v>369</v>
      </c>
      <c r="E22" s="462" t="s">
        <v>282</v>
      </c>
      <c r="G22" s="24"/>
    </row>
    <row r="23" spans="1:7" ht="258" customHeight="1">
      <c r="A23" s="159" t="s">
        <v>370</v>
      </c>
      <c r="B23" s="60" t="s">
        <v>371</v>
      </c>
      <c r="C23" s="60" t="s">
        <v>372</v>
      </c>
      <c r="D23" s="60" t="s">
        <v>285</v>
      </c>
      <c r="E23" s="463"/>
    </row>
    <row r="24" spans="1:7" ht="135.9" customHeight="1">
      <c r="A24" s="159" t="s">
        <v>373</v>
      </c>
      <c r="B24" s="60" t="s">
        <v>374</v>
      </c>
      <c r="C24" s="60" t="s">
        <v>286</v>
      </c>
      <c r="D24" s="38" t="s">
        <v>287</v>
      </c>
      <c r="E24" s="463"/>
    </row>
    <row r="25" spans="1:7" ht="224.4" customHeight="1" thickBot="1">
      <c r="A25" s="161" t="s">
        <v>288</v>
      </c>
      <c r="B25" s="46" t="s">
        <v>375</v>
      </c>
      <c r="C25" s="46" t="s">
        <v>376</v>
      </c>
      <c r="D25" s="162" t="s">
        <v>291</v>
      </c>
      <c r="E25" s="463"/>
    </row>
    <row r="26" spans="1:7">
      <c r="A26" s="175" t="s">
        <v>292</v>
      </c>
      <c r="B26" s="176" t="s">
        <v>170</v>
      </c>
      <c r="C26" s="151" t="s">
        <v>377</v>
      </c>
      <c r="D26" s="38"/>
      <c r="E26" s="47"/>
    </row>
    <row r="27" spans="1:7" s="3" customFormat="1" ht="44.4" customHeight="1">
      <c r="A27" s="177" t="s">
        <v>294</v>
      </c>
      <c r="B27" s="60" t="s">
        <v>295</v>
      </c>
      <c r="C27" s="60" t="s">
        <v>296</v>
      </c>
      <c r="D27" s="60" t="s">
        <v>378</v>
      </c>
      <c r="E27" s="48"/>
    </row>
    <row r="28" spans="1:7" s="3" customFormat="1" ht="73" thickBot="1">
      <c r="A28" s="178" t="s">
        <v>176</v>
      </c>
      <c r="B28" s="46" t="s">
        <v>298</v>
      </c>
      <c r="C28" s="46" t="s">
        <v>379</v>
      </c>
      <c r="D28" s="46" t="s">
        <v>380</v>
      </c>
      <c r="E28" s="94"/>
    </row>
    <row r="29" spans="1:7">
      <c r="A29" s="163" t="s">
        <v>301</v>
      </c>
      <c r="B29" s="145" t="s">
        <v>182</v>
      </c>
      <c r="C29" s="151" t="s">
        <v>293</v>
      </c>
      <c r="D29" s="164"/>
      <c r="E29" s="37"/>
    </row>
    <row r="30" spans="1:7" ht="116">
      <c r="A30" s="159" t="s">
        <v>303</v>
      </c>
      <c r="B30" s="60" t="s">
        <v>304</v>
      </c>
      <c r="C30" s="60" t="s">
        <v>381</v>
      </c>
      <c r="D30" s="60" t="s">
        <v>382</v>
      </c>
      <c r="E30" s="61"/>
    </row>
    <row r="31" spans="1:7" ht="168.75" customHeight="1">
      <c r="A31" s="159" t="s">
        <v>307</v>
      </c>
      <c r="B31" s="60" t="s">
        <v>308</v>
      </c>
      <c r="C31" s="60" t="s">
        <v>383</v>
      </c>
      <c r="D31" s="38" t="s">
        <v>384</v>
      </c>
      <c r="E31" s="61"/>
    </row>
    <row r="32" spans="1:7" ht="159.5">
      <c r="A32" s="159" t="s">
        <v>197</v>
      </c>
      <c r="B32" s="60" t="s">
        <v>311</v>
      </c>
      <c r="C32" s="60" t="s">
        <v>312</v>
      </c>
      <c r="D32" s="38" t="s">
        <v>313</v>
      </c>
      <c r="E32" s="61"/>
    </row>
    <row r="33" spans="1:5" ht="29">
      <c r="A33" s="159" t="s">
        <v>204</v>
      </c>
      <c r="B33" s="60" t="s">
        <v>314</v>
      </c>
      <c r="C33" s="60" t="s">
        <v>315</v>
      </c>
      <c r="D33" s="38"/>
      <c r="E33" s="61"/>
    </row>
    <row r="34" spans="1:5" ht="29">
      <c r="A34" s="161" t="s">
        <v>210</v>
      </c>
      <c r="B34" s="46" t="s">
        <v>317</v>
      </c>
      <c r="C34" s="46" t="s">
        <v>318</v>
      </c>
      <c r="D34" s="105" t="s">
        <v>319</v>
      </c>
      <c r="E34" s="44"/>
    </row>
    <row r="35" spans="1:5" ht="160" thickBot="1">
      <c r="A35" s="165" t="s">
        <v>217</v>
      </c>
      <c r="B35" s="153" t="s">
        <v>218</v>
      </c>
      <c r="C35" s="153" t="s">
        <v>320</v>
      </c>
      <c r="D35" s="59" t="s">
        <v>321</v>
      </c>
      <c r="E35" s="43"/>
    </row>
    <row r="36" spans="1:5">
      <c r="A36" s="110" t="s">
        <v>222</v>
      </c>
      <c r="B36" s="106" t="s">
        <v>322</v>
      </c>
      <c r="C36" s="107"/>
      <c r="D36" s="108"/>
      <c r="E36" s="109"/>
    </row>
    <row r="37" spans="1:5" ht="44" thickBot="1">
      <c r="A37" s="125" t="s">
        <v>323</v>
      </c>
      <c r="B37" s="50" t="s">
        <v>225</v>
      </c>
      <c r="C37" s="51" t="s">
        <v>324</v>
      </c>
      <c r="D37" s="50"/>
      <c r="E37" s="6"/>
    </row>
  </sheetData>
  <autoFilter ref="A2:C7"/>
  <mergeCells count="2">
    <mergeCell ref="A1:XFD1"/>
    <mergeCell ref="E22:E2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opLeftCell="G1" zoomScale="40" zoomScaleNormal="40" workbookViewId="0">
      <selection activeCell="G10" sqref="G10:M10"/>
    </sheetView>
  </sheetViews>
  <sheetFormatPr defaultColWidth="9.08984375" defaultRowHeight="14.5"/>
  <cols>
    <col min="1" max="1" width="2.90625" style="3" bestFit="1" customWidth="1"/>
    <col min="2" max="2" width="12.90625" style="3" customWidth="1"/>
    <col min="3" max="3" width="11.90625" style="3" customWidth="1"/>
    <col min="4" max="4" width="57.08984375" style="3" customWidth="1"/>
    <col min="5" max="5" width="73.54296875" style="3" customWidth="1"/>
    <col min="6" max="6" width="16.453125" style="3" customWidth="1"/>
    <col min="7" max="20" width="36.54296875" style="3" customWidth="1"/>
    <col min="21" max="16384" width="9.08984375" style="3"/>
  </cols>
  <sheetData>
    <row r="1" spans="1:23" ht="15" thickBot="1">
      <c r="D1" s="62"/>
      <c r="E1" s="62"/>
      <c r="F1" s="62"/>
    </row>
    <row r="2" spans="1:23" ht="21" customHeight="1" thickBot="1">
      <c r="A2" s="23"/>
      <c r="B2" s="573" t="s">
        <v>385</v>
      </c>
      <c r="C2" s="574"/>
      <c r="D2" s="575"/>
      <c r="E2" s="101"/>
      <c r="F2" s="101"/>
      <c r="G2" s="558" t="s">
        <v>386</v>
      </c>
      <c r="H2" s="559"/>
      <c r="I2" s="559"/>
      <c r="J2" s="559"/>
      <c r="K2" s="559"/>
      <c r="L2" s="559"/>
      <c r="M2" s="559"/>
      <c r="N2" s="559"/>
      <c r="O2" s="559"/>
      <c r="P2" s="559"/>
      <c r="Q2" s="559"/>
      <c r="R2" s="559"/>
      <c r="S2" s="559"/>
      <c r="T2" s="559"/>
      <c r="U2" s="67"/>
      <c r="V2" s="67"/>
      <c r="W2" s="67"/>
    </row>
    <row r="3" spans="1:23" ht="118.4" customHeight="1" thickBot="1">
      <c r="A3" s="54" t="s">
        <v>229</v>
      </c>
      <c r="B3" s="68" t="s">
        <v>387</v>
      </c>
      <c r="C3" s="68" t="s">
        <v>388</v>
      </c>
      <c r="D3" s="69" t="s">
        <v>389</v>
      </c>
      <c r="E3" s="70" t="s">
        <v>390</v>
      </c>
      <c r="F3" s="70"/>
      <c r="G3" s="566" t="s">
        <v>391</v>
      </c>
      <c r="H3" s="567"/>
      <c r="I3" s="567"/>
      <c r="J3" s="567"/>
      <c r="K3" s="567"/>
      <c r="L3" s="567"/>
      <c r="M3" s="568"/>
      <c r="N3" s="566" t="s">
        <v>392</v>
      </c>
      <c r="O3" s="567"/>
      <c r="P3" s="567"/>
      <c r="Q3" s="567"/>
      <c r="R3" s="567"/>
      <c r="S3" s="567"/>
      <c r="T3" s="568"/>
    </row>
    <row r="4" spans="1:23" ht="26.4" customHeight="1">
      <c r="A4" s="541">
        <v>1</v>
      </c>
      <c r="B4" s="554" t="s">
        <v>393</v>
      </c>
      <c r="C4" s="541" t="s">
        <v>394</v>
      </c>
      <c r="D4" s="552" t="s">
        <v>395</v>
      </c>
      <c r="E4" s="543"/>
      <c r="F4" s="564" t="s">
        <v>396</v>
      </c>
      <c r="G4" s="529" t="s">
        <v>51</v>
      </c>
      <c r="H4" s="530"/>
      <c r="I4" s="530"/>
      <c r="J4" s="530"/>
      <c r="K4" s="530"/>
      <c r="L4" s="530"/>
      <c r="M4" s="530"/>
      <c r="N4" s="569" t="s">
        <v>51</v>
      </c>
      <c r="O4" s="570"/>
      <c r="P4" s="570"/>
      <c r="Q4" s="570"/>
      <c r="R4" s="570"/>
      <c r="S4" s="570"/>
      <c r="T4" s="571"/>
    </row>
    <row r="5" spans="1:23" ht="39" customHeight="1">
      <c r="A5" s="542"/>
      <c r="B5" s="555"/>
      <c r="C5" s="542"/>
      <c r="D5" s="557"/>
      <c r="E5" s="544"/>
      <c r="F5" s="565"/>
      <c r="G5" s="275" t="s">
        <v>544</v>
      </c>
      <c r="H5" s="276" t="s">
        <v>58</v>
      </c>
      <c r="I5" s="276" t="s">
        <v>59</v>
      </c>
      <c r="J5" s="276" t="s">
        <v>60</v>
      </c>
      <c r="K5" s="277" t="s">
        <v>543</v>
      </c>
      <c r="L5" s="278" t="s">
        <v>542</v>
      </c>
      <c r="M5" s="302" t="s">
        <v>589</v>
      </c>
      <c r="N5" s="275" t="s">
        <v>544</v>
      </c>
      <c r="O5" s="276" t="s">
        <v>58</v>
      </c>
      <c r="P5" s="276" t="s">
        <v>59</v>
      </c>
      <c r="Q5" s="276" t="s">
        <v>60</v>
      </c>
      <c r="R5" s="277" t="s">
        <v>543</v>
      </c>
      <c r="S5" s="277" t="s">
        <v>542</v>
      </c>
      <c r="T5" s="303" t="s">
        <v>589</v>
      </c>
    </row>
    <row r="6" spans="1:23" ht="77.150000000000006" customHeight="1">
      <c r="A6" s="542"/>
      <c r="B6" s="555"/>
      <c r="C6" s="542"/>
      <c r="D6" s="557"/>
      <c r="E6" s="544"/>
      <c r="F6" s="185" t="s">
        <v>397</v>
      </c>
      <c r="G6" s="279" t="s">
        <v>545</v>
      </c>
      <c r="H6" s="280" t="s">
        <v>554</v>
      </c>
      <c r="I6" s="280" t="s">
        <v>557</v>
      </c>
      <c r="J6" s="280" t="s">
        <v>558</v>
      </c>
      <c r="K6" s="281" t="s">
        <v>559</v>
      </c>
      <c r="L6" s="281" t="s">
        <v>556</v>
      </c>
      <c r="M6" s="281" t="s">
        <v>555</v>
      </c>
      <c r="N6" s="279" t="s">
        <v>567</v>
      </c>
      <c r="O6" s="287" t="s">
        <v>569</v>
      </c>
      <c r="P6" s="280" t="s">
        <v>575</v>
      </c>
      <c r="Q6" s="280" t="s">
        <v>577</v>
      </c>
      <c r="R6" s="281" t="s">
        <v>579</v>
      </c>
      <c r="S6" s="281" t="s">
        <v>568</v>
      </c>
      <c r="T6" s="285" t="s">
        <v>570</v>
      </c>
    </row>
    <row r="7" spans="1:23" ht="77.150000000000006" customHeight="1" thickBot="1">
      <c r="A7" s="551"/>
      <c r="B7" s="556"/>
      <c r="C7" s="551"/>
      <c r="D7" s="553"/>
      <c r="E7" s="180"/>
      <c r="F7" s="186" t="s">
        <v>398</v>
      </c>
      <c r="G7" s="282" t="s">
        <v>560</v>
      </c>
      <c r="H7" s="283" t="s">
        <v>562</v>
      </c>
      <c r="I7" s="283" t="s">
        <v>564</v>
      </c>
      <c r="J7" s="283" t="s">
        <v>566</v>
      </c>
      <c r="K7" s="284" t="s">
        <v>565</v>
      </c>
      <c r="L7" s="284" t="s">
        <v>561</v>
      </c>
      <c r="M7" s="284" t="s">
        <v>563</v>
      </c>
      <c r="N7" s="282" t="s">
        <v>571</v>
      </c>
      <c r="O7" s="283" t="s">
        <v>573</v>
      </c>
      <c r="P7" s="283" t="s">
        <v>576</v>
      </c>
      <c r="Q7" s="283" t="s">
        <v>578</v>
      </c>
      <c r="R7" s="284" t="s">
        <v>580</v>
      </c>
      <c r="S7" s="284" t="s">
        <v>572</v>
      </c>
      <c r="T7" s="286" t="s">
        <v>574</v>
      </c>
    </row>
    <row r="8" spans="1:23" ht="96.65" customHeight="1">
      <c r="A8" s="541">
        <v>2</v>
      </c>
      <c r="B8" s="541" t="s">
        <v>399</v>
      </c>
      <c r="C8" s="541" t="s">
        <v>178</v>
      </c>
      <c r="D8" s="552" t="s">
        <v>400</v>
      </c>
      <c r="E8" s="541"/>
      <c r="F8" s="181" t="s">
        <v>397</v>
      </c>
      <c r="G8" s="525" t="s">
        <v>546</v>
      </c>
      <c r="H8" s="526"/>
      <c r="I8" s="526"/>
      <c r="J8" s="526"/>
      <c r="K8" s="527"/>
      <c r="L8" s="527"/>
      <c r="M8" s="528"/>
      <c r="N8" s="525" t="s">
        <v>547</v>
      </c>
      <c r="O8" s="526"/>
      <c r="P8" s="526"/>
      <c r="Q8" s="526"/>
      <c r="R8" s="527"/>
      <c r="S8" s="527"/>
      <c r="T8" s="528"/>
    </row>
    <row r="9" spans="1:23" ht="108" customHeight="1" thickBot="1">
      <c r="A9" s="551"/>
      <c r="B9" s="551"/>
      <c r="C9" s="551"/>
      <c r="D9" s="553"/>
      <c r="E9" s="551"/>
      <c r="F9" s="188" t="s">
        <v>398</v>
      </c>
      <c r="G9" s="560" t="s">
        <v>401</v>
      </c>
      <c r="H9" s="561"/>
      <c r="I9" s="561"/>
      <c r="J9" s="561"/>
      <c r="K9" s="562"/>
      <c r="L9" s="562"/>
      <c r="M9" s="563"/>
      <c r="N9" s="560" t="s">
        <v>402</v>
      </c>
      <c r="O9" s="561"/>
      <c r="P9" s="561"/>
      <c r="Q9" s="561"/>
      <c r="R9" s="562"/>
      <c r="S9" s="562"/>
      <c r="T9" s="563"/>
    </row>
    <row r="10" spans="1:23" ht="70.5" customHeight="1">
      <c r="A10" s="541">
        <v>3</v>
      </c>
      <c r="B10" s="545" t="s">
        <v>403</v>
      </c>
      <c r="C10" s="541" t="s">
        <v>404</v>
      </c>
      <c r="D10" s="547" t="s">
        <v>405</v>
      </c>
      <c r="E10" s="549"/>
      <c r="F10" s="182" t="s">
        <v>406</v>
      </c>
      <c r="G10" s="538" t="s">
        <v>548</v>
      </c>
      <c r="H10" s="539"/>
      <c r="I10" s="539"/>
      <c r="J10" s="539"/>
      <c r="K10" s="539"/>
      <c r="L10" s="539"/>
      <c r="M10" s="540"/>
      <c r="N10" s="572" t="s">
        <v>549</v>
      </c>
      <c r="O10" s="539"/>
      <c r="P10" s="539"/>
      <c r="Q10" s="539"/>
      <c r="R10" s="539"/>
      <c r="S10" s="539"/>
      <c r="T10" s="540"/>
    </row>
    <row r="11" spans="1:23" ht="70.5" customHeight="1" thickBot="1">
      <c r="A11" s="542"/>
      <c r="B11" s="546"/>
      <c r="C11" s="542"/>
      <c r="D11" s="548"/>
      <c r="E11" s="550"/>
      <c r="F11" s="190" t="s">
        <v>407</v>
      </c>
      <c r="G11" s="537" t="s">
        <v>408</v>
      </c>
      <c r="H11" s="532"/>
      <c r="I11" s="532"/>
      <c r="J11" s="532"/>
      <c r="K11" s="532"/>
      <c r="L11" s="532"/>
      <c r="M11" s="533"/>
      <c r="N11" s="531" t="s">
        <v>409</v>
      </c>
      <c r="O11" s="532"/>
      <c r="P11" s="532"/>
      <c r="Q11" s="532"/>
      <c r="R11" s="532"/>
      <c r="S11" s="532"/>
      <c r="T11" s="533"/>
    </row>
    <row r="12" spans="1:23" ht="70.5" customHeight="1">
      <c r="A12" s="542"/>
      <c r="B12" s="546"/>
      <c r="C12" s="542"/>
      <c r="D12" s="548"/>
      <c r="E12" s="550"/>
      <c r="F12" s="183" t="s">
        <v>410</v>
      </c>
      <c r="G12" s="534" t="s">
        <v>550</v>
      </c>
      <c r="H12" s="535"/>
      <c r="I12" s="535"/>
      <c r="J12" s="535"/>
      <c r="K12" s="535"/>
      <c r="L12" s="535"/>
      <c r="M12" s="536"/>
      <c r="N12" s="534" t="s">
        <v>551</v>
      </c>
      <c r="O12" s="535"/>
      <c r="P12" s="535"/>
      <c r="Q12" s="535"/>
      <c r="R12" s="535"/>
      <c r="S12" s="535"/>
      <c r="T12" s="536"/>
    </row>
    <row r="13" spans="1:23" ht="70.5" customHeight="1" thickBot="1">
      <c r="A13" s="542"/>
      <c r="B13" s="546"/>
      <c r="C13" s="542"/>
      <c r="D13" s="548"/>
      <c r="E13" s="550"/>
      <c r="F13" s="184" t="s">
        <v>411</v>
      </c>
      <c r="G13" s="531" t="s">
        <v>412</v>
      </c>
      <c r="H13" s="532"/>
      <c r="I13" s="532"/>
      <c r="J13" s="532"/>
      <c r="K13" s="532"/>
      <c r="L13" s="532"/>
      <c r="M13" s="533"/>
      <c r="N13" s="531" t="s">
        <v>413</v>
      </c>
      <c r="O13" s="532"/>
      <c r="P13" s="532"/>
      <c r="Q13" s="532"/>
      <c r="R13" s="532"/>
      <c r="S13" s="532"/>
      <c r="T13" s="533"/>
    </row>
    <row r="14" spans="1:23" ht="70.5" customHeight="1">
      <c r="A14" s="542"/>
      <c r="B14" s="546"/>
      <c r="C14" s="542"/>
      <c r="D14" s="548"/>
      <c r="E14" s="550"/>
      <c r="F14" s="189" t="s">
        <v>414</v>
      </c>
      <c r="G14" s="534" t="s">
        <v>552</v>
      </c>
      <c r="H14" s="535"/>
      <c r="I14" s="535"/>
      <c r="J14" s="535"/>
      <c r="K14" s="535"/>
      <c r="L14" s="535"/>
      <c r="M14" s="536"/>
      <c r="N14" s="534" t="s">
        <v>553</v>
      </c>
      <c r="O14" s="535"/>
      <c r="P14" s="535"/>
      <c r="Q14" s="535"/>
      <c r="R14" s="535"/>
      <c r="S14" s="535"/>
      <c r="T14" s="536"/>
    </row>
    <row r="15" spans="1:23" ht="70.5" customHeight="1" thickBot="1">
      <c r="A15" s="542"/>
      <c r="B15" s="546"/>
      <c r="C15" s="551"/>
      <c r="D15" s="548"/>
      <c r="E15" s="550"/>
      <c r="F15" s="184" t="s">
        <v>415</v>
      </c>
      <c r="G15" s="531" t="s">
        <v>416</v>
      </c>
      <c r="H15" s="532"/>
      <c r="I15" s="532"/>
      <c r="J15" s="532"/>
      <c r="K15" s="532"/>
      <c r="L15" s="532"/>
      <c r="M15" s="533"/>
      <c r="N15" s="531" t="s">
        <v>417</v>
      </c>
      <c r="O15" s="532"/>
      <c r="P15" s="532"/>
      <c r="Q15" s="532"/>
      <c r="R15" s="532"/>
      <c r="S15" s="532"/>
      <c r="T15" s="533"/>
    </row>
    <row r="16" spans="1:23" ht="52.5" thickBot="1">
      <c r="A16" s="23">
        <v>4</v>
      </c>
      <c r="B16" s="55" t="s">
        <v>418</v>
      </c>
      <c r="C16" s="23" t="s">
        <v>419</v>
      </c>
      <c r="D16" s="56" t="s">
        <v>420</v>
      </c>
      <c r="E16" s="71"/>
      <c r="F16" s="179"/>
      <c r="G16" s="521">
        <f>'CostComponents_CT(1x1)'!F94+'CostComponent_ST(1x1)'!F94</f>
        <v>0</v>
      </c>
      <c r="H16" s="522"/>
      <c r="I16" s="522"/>
      <c r="J16" s="522"/>
      <c r="K16" s="523"/>
      <c r="L16" s="523"/>
      <c r="M16" s="524"/>
      <c r="N16" s="521">
        <f>'CostComponents_CT(1x1)'!F94+'CostComponent_ST(1x1)'!F94</f>
        <v>0</v>
      </c>
      <c r="O16" s="522"/>
      <c r="P16" s="522"/>
      <c r="Q16" s="522"/>
      <c r="R16" s="523"/>
      <c r="S16" s="523"/>
      <c r="T16" s="524"/>
    </row>
  </sheetData>
  <mergeCells count="40">
    <mergeCell ref="G2:T2"/>
    <mergeCell ref="C10:C15"/>
    <mergeCell ref="G9:M9"/>
    <mergeCell ref="N9:T9"/>
    <mergeCell ref="F4:F5"/>
    <mergeCell ref="G14:M14"/>
    <mergeCell ref="G15:M15"/>
    <mergeCell ref="N12:T12"/>
    <mergeCell ref="N3:T3"/>
    <mergeCell ref="N4:T4"/>
    <mergeCell ref="N8:T8"/>
    <mergeCell ref="N10:T10"/>
    <mergeCell ref="N11:T11"/>
    <mergeCell ref="B2:D2"/>
    <mergeCell ref="G3:M3"/>
    <mergeCell ref="A10:A15"/>
    <mergeCell ref="E4:E6"/>
    <mergeCell ref="B10:B15"/>
    <mergeCell ref="D10:D15"/>
    <mergeCell ref="E10:E15"/>
    <mergeCell ref="C4:C7"/>
    <mergeCell ref="A8:A9"/>
    <mergeCell ref="B8:B9"/>
    <mergeCell ref="C8:C9"/>
    <mergeCell ref="D8:D9"/>
    <mergeCell ref="A4:A7"/>
    <mergeCell ref="B4:B7"/>
    <mergeCell ref="D4:D7"/>
    <mergeCell ref="E8:E9"/>
    <mergeCell ref="G16:M16"/>
    <mergeCell ref="G8:M8"/>
    <mergeCell ref="G4:M4"/>
    <mergeCell ref="N13:T13"/>
    <mergeCell ref="N14:T14"/>
    <mergeCell ref="N15:T15"/>
    <mergeCell ref="G11:M11"/>
    <mergeCell ref="G10:M10"/>
    <mergeCell ref="G12:M12"/>
    <mergeCell ref="G13:M13"/>
    <mergeCell ref="N16:T16"/>
  </mergeCells>
  <phoneticPr fontId="28"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4" zoomScale="70" zoomScaleNormal="70" workbookViewId="0">
      <selection activeCell="G7" sqref="G7"/>
    </sheetView>
  </sheetViews>
  <sheetFormatPr defaultColWidth="9.08984375" defaultRowHeight="14.5"/>
  <cols>
    <col min="1" max="1" width="3" customWidth="1"/>
    <col min="2" max="2" width="28.08984375" customWidth="1"/>
    <col min="3" max="3" width="8.90625" bestFit="1" customWidth="1"/>
    <col min="4" max="4" width="44.08984375" customWidth="1"/>
    <col min="5" max="5" width="21.08984375" bestFit="1" customWidth="1"/>
    <col min="6" max="6" width="19.54296875" bestFit="1" customWidth="1"/>
    <col min="7" max="7" width="32.453125" customWidth="1"/>
    <col min="8" max="8" width="24.90625" bestFit="1" customWidth="1"/>
    <col min="9" max="9" width="17" bestFit="1" customWidth="1"/>
    <col min="10" max="10" width="22.54296875" bestFit="1" customWidth="1"/>
    <col min="11" max="11" width="27.54296875" bestFit="1" customWidth="1"/>
    <col min="12" max="12" width="41.54296875" customWidth="1"/>
    <col min="13" max="13" width="25.08984375" customWidth="1"/>
    <col min="14" max="14" width="21.90625" customWidth="1"/>
    <col min="15" max="15" width="27.54296875" customWidth="1"/>
    <col min="16" max="16" width="14.90625" customWidth="1"/>
    <col min="18" max="18" width="32.54296875" customWidth="1"/>
  </cols>
  <sheetData>
    <row r="1" spans="1:17" ht="47.15" customHeight="1">
      <c r="A1" s="11" t="s">
        <v>229</v>
      </c>
      <c r="B1" s="11" t="s">
        <v>421</v>
      </c>
      <c r="C1" s="11" t="s">
        <v>388</v>
      </c>
      <c r="D1" s="11" t="s">
        <v>20</v>
      </c>
      <c r="E1" s="11" t="s">
        <v>89</v>
      </c>
      <c r="F1" s="11" t="s">
        <v>92</v>
      </c>
      <c r="G1" s="11" t="s">
        <v>422</v>
      </c>
      <c r="I1" s="11" t="s">
        <v>229</v>
      </c>
      <c r="J1" s="11" t="s">
        <v>421</v>
      </c>
      <c r="K1" s="11" t="s">
        <v>388</v>
      </c>
      <c r="L1" s="11" t="s">
        <v>20</v>
      </c>
      <c r="M1" s="11" t="s">
        <v>89</v>
      </c>
      <c r="N1" s="11" t="s">
        <v>92</v>
      </c>
      <c r="O1" s="11" t="s">
        <v>422</v>
      </c>
    </row>
    <row r="2" spans="1:17" ht="54.75" customHeight="1">
      <c r="A2" s="73">
        <v>1</v>
      </c>
      <c r="B2" s="12" t="s">
        <v>423</v>
      </c>
      <c r="C2" s="66" t="s">
        <v>424</v>
      </c>
      <c r="D2" s="73" t="s">
        <v>425</v>
      </c>
      <c r="E2" s="288">
        <v>2</v>
      </c>
      <c r="F2" s="288">
        <v>2</v>
      </c>
      <c r="G2" s="14" t="s">
        <v>426</v>
      </c>
      <c r="I2" s="576">
        <v>10</v>
      </c>
      <c r="J2" s="579" t="s">
        <v>427</v>
      </c>
      <c r="K2" s="580"/>
      <c r="L2" s="580"/>
      <c r="M2" s="580"/>
      <c r="N2" s="580"/>
      <c r="O2" s="581"/>
    </row>
    <row r="3" spans="1:17" ht="65.400000000000006" customHeight="1">
      <c r="A3" s="73">
        <v>2</v>
      </c>
      <c r="B3" s="12" t="s">
        <v>428</v>
      </c>
      <c r="C3" s="66" t="s">
        <v>424</v>
      </c>
      <c r="D3" s="73" t="s">
        <v>429</v>
      </c>
      <c r="E3" s="288">
        <v>2</v>
      </c>
      <c r="F3" s="288">
        <v>2</v>
      </c>
      <c r="G3" s="14" t="s">
        <v>426</v>
      </c>
      <c r="I3" s="577"/>
      <c r="J3" s="13" t="s">
        <v>430</v>
      </c>
      <c r="K3" s="66" t="s">
        <v>424</v>
      </c>
      <c r="L3" s="73" t="s">
        <v>431</v>
      </c>
      <c r="M3" s="288">
        <v>1</v>
      </c>
      <c r="N3" s="288">
        <v>1</v>
      </c>
      <c r="O3" s="14" t="s">
        <v>426</v>
      </c>
    </row>
    <row r="4" spans="1:17" ht="58.5" customHeight="1">
      <c r="A4" s="73">
        <v>3</v>
      </c>
      <c r="B4" s="12" t="s">
        <v>432</v>
      </c>
      <c r="C4" s="66" t="s">
        <v>424</v>
      </c>
      <c r="D4" s="73" t="s">
        <v>433</v>
      </c>
      <c r="E4" s="288">
        <v>5</v>
      </c>
      <c r="F4" s="288">
        <v>5</v>
      </c>
      <c r="G4" s="14" t="s">
        <v>426</v>
      </c>
      <c r="I4" s="577"/>
      <c r="J4" s="13" t="s">
        <v>434</v>
      </c>
      <c r="K4" s="66" t="s">
        <v>215</v>
      </c>
      <c r="L4" s="73" t="s">
        <v>435</v>
      </c>
      <c r="M4" s="288">
        <v>3</v>
      </c>
      <c r="N4" s="288">
        <v>3</v>
      </c>
      <c r="O4" s="14" t="s">
        <v>426</v>
      </c>
      <c r="P4" s="187" t="s">
        <v>436</v>
      </c>
    </row>
    <row r="5" spans="1:17" ht="56.4" customHeight="1">
      <c r="A5" s="73">
        <v>4</v>
      </c>
      <c r="B5" s="12" t="s">
        <v>437</v>
      </c>
      <c r="C5" s="66" t="s">
        <v>56</v>
      </c>
      <c r="D5" s="73" t="s">
        <v>438</v>
      </c>
      <c r="E5" s="288">
        <v>7</v>
      </c>
      <c r="F5" s="288">
        <v>7</v>
      </c>
      <c r="G5" s="14" t="s">
        <v>426</v>
      </c>
      <c r="I5" s="577"/>
      <c r="J5" s="13" t="s">
        <v>439</v>
      </c>
      <c r="K5" s="66" t="s">
        <v>215</v>
      </c>
      <c r="L5" s="73" t="s">
        <v>440</v>
      </c>
      <c r="M5" s="288">
        <v>3</v>
      </c>
      <c r="N5" s="288">
        <v>3</v>
      </c>
      <c r="O5" s="14" t="s">
        <v>426</v>
      </c>
    </row>
    <row r="6" spans="1:17" ht="57.65" customHeight="1">
      <c r="A6" s="73">
        <v>5</v>
      </c>
      <c r="B6" s="12" t="s">
        <v>441</v>
      </c>
      <c r="C6" s="66" t="s">
        <v>424</v>
      </c>
      <c r="D6" s="73" t="s">
        <v>442</v>
      </c>
      <c r="E6" s="288">
        <v>75</v>
      </c>
      <c r="F6" s="288">
        <v>75</v>
      </c>
      <c r="G6" s="14" t="s">
        <v>443</v>
      </c>
      <c r="I6" s="577"/>
      <c r="J6" s="13" t="s">
        <v>444</v>
      </c>
      <c r="K6" s="66" t="s">
        <v>424</v>
      </c>
      <c r="L6" s="73" t="s">
        <v>445</v>
      </c>
      <c r="M6" s="288">
        <v>3</v>
      </c>
      <c r="N6" s="288">
        <v>3</v>
      </c>
      <c r="O6" s="14" t="s">
        <v>426</v>
      </c>
    </row>
    <row r="7" spans="1:17" ht="185.15" customHeight="1">
      <c r="A7" s="73">
        <v>6</v>
      </c>
      <c r="B7" s="12" t="s">
        <v>446</v>
      </c>
      <c r="C7" s="66" t="s">
        <v>424</v>
      </c>
      <c r="D7" s="73" t="s">
        <v>447</v>
      </c>
      <c r="E7" s="288">
        <v>5</v>
      </c>
      <c r="F7" s="288">
        <v>5</v>
      </c>
      <c r="G7" s="14" t="s">
        <v>448</v>
      </c>
      <c r="I7" s="577"/>
      <c r="J7" s="13" t="s">
        <v>449</v>
      </c>
      <c r="K7" s="66" t="s">
        <v>215</v>
      </c>
      <c r="L7" s="73" t="s">
        <v>450</v>
      </c>
      <c r="M7" s="288">
        <v>7</v>
      </c>
      <c r="N7" s="288">
        <v>7</v>
      </c>
      <c r="O7" s="14" t="s">
        <v>426</v>
      </c>
      <c r="P7" s="187" t="s">
        <v>451</v>
      </c>
      <c r="Q7" s="187" t="s">
        <v>451</v>
      </c>
    </row>
    <row r="8" spans="1:17" ht="187.5" customHeight="1">
      <c r="A8" s="73">
        <v>7</v>
      </c>
      <c r="B8" s="12" t="s">
        <v>452</v>
      </c>
      <c r="C8" s="66" t="s">
        <v>424</v>
      </c>
      <c r="D8" s="73" t="s">
        <v>447</v>
      </c>
      <c r="E8" s="288">
        <v>5</v>
      </c>
      <c r="F8" s="288">
        <v>5</v>
      </c>
      <c r="G8" s="14" t="s">
        <v>448</v>
      </c>
      <c r="I8" s="577"/>
      <c r="J8" s="13" t="s">
        <v>453</v>
      </c>
      <c r="K8" s="66" t="s">
        <v>215</v>
      </c>
      <c r="L8" s="73" t="s">
        <v>454</v>
      </c>
      <c r="M8" s="288">
        <v>5</v>
      </c>
      <c r="N8" s="288">
        <v>5</v>
      </c>
      <c r="O8" s="14" t="s">
        <v>426</v>
      </c>
      <c r="P8" s="187" t="s">
        <v>451</v>
      </c>
      <c r="Q8" s="187" t="s">
        <v>451</v>
      </c>
    </row>
    <row r="9" spans="1:17" ht="186.65" customHeight="1">
      <c r="A9" s="73">
        <v>8</v>
      </c>
      <c r="B9" s="12" t="s">
        <v>455</v>
      </c>
      <c r="C9" s="66" t="s">
        <v>424</v>
      </c>
      <c r="D9" s="73" t="s">
        <v>447</v>
      </c>
      <c r="E9" s="288">
        <v>12</v>
      </c>
      <c r="F9" s="288">
        <v>12</v>
      </c>
      <c r="G9" s="14" t="s">
        <v>448</v>
      </c>
      <c r="I9" s="577"/>
      <c r="J9" s="13" t="s">
        <v>456</v>
      </c>
      <c r="K9" s="66" t="s">
        <v>424</v>
      </c>
      <c r="L9" s="73" t="s">
        <v>457</v>
      </c>
      <c r="M9" s="288">
        <v>4</v>
      </c>
      <c r="N9" s="288">
        <v>4</v>
      </c>
      <c r="O9" s="14" t="s">
        <v>426</v>
      </c>
    </row>
    <row r="10" spans="1:17" ht="66.650000000000006" customHeight="1">
      <c r="A10" s="73">
        <v>9</v>
      </c>
      <c r="B10" s="12" t="s">
        <v>458</v>
      </c>
      <c r="C10" s="66" t="s">
        <v>229</v>
      </c>
      <c r="D10" s="73" t="s">
        <v>459</v>
      </c>
      <c r="E10" s="288">
        <v>18</v>
      </c>
      <c r="F10" s="288">
        <v>18</v>
      </c>
      <c r="G10" s="14" t="s">
        <v>460</v>
      </c>
      <c r="I10" s="577"/>
      <c r="J10" s="13" t="s">
        <v>461</v>
      </c>
      <c r="K10" s="66" t="s">
        <v>215</v>
      </c>
      <c r="L10" s="73" t="s">
        <v>462</v>
      </c>
      <c r="M10" s="288">
        <v>9</v>
      </c>
      <c r="N10" s="288">
        <v>10</v>
      </c>
      <c r="O10" s="14" t="s">
        <v>426</v>
      </c>
      <c r="P10" s="73" t="s">
        <v>463</v>
      </c>
      <c r="Q10" s="73" t="s">
        <v>464</v>
      </c>
    </row>
    <row r="11" spans="1:17" ht="50">
      <c r="E11" s="66"/>
      <c r="F11" s="66"/>
      <c r="I11" s="578"/>
      <c r="J11" s="13" t="s">
        <v>465</v>
      </c>
      <c r="K11" s="66" t="s">
        <v>215</v>
      </c>
      <c r="L11" s="73" t="s">
        <v>466</v>
      </c>
      <c r="M11" s="288">
        <v>6</v>
      </c>
      <c r="N11" s="288">
        <v>6</v>
      </c>
      <c r="O11" s="14" t="s">
        <v>426</v>
      </c>
      <c r="P11" s="73" t="s">
        <v>463</v>
      </c>
      <c r="Q11" s="73" t="s">
        <v>464</v>
      </c>
    </row>
    <row r="12" spans="1:17" ht="42" customHeight="1"/>
  </sheetData>
  <mergeCells count="2">
    <mergeCell ref="I2:I11"/>
    <mergeCell ref="J2:O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A7" zoomScale="99" zoomScaleNormal="99" workbookViewId="0">
      <selection activeCell="N3" sqref="N3:O11"/>
    </sheetView>
  </sheetViews>
  <sheetFormatPr defaultColWidth="9.08984375" defaultRowHeight="14.5"/>
  <cols>
    <col min="1" max="1" width="3.08984375" bestFit="1" customWidth="1"/>
    <col min="2" max="2" width="28.08984375" customWidth="1"/>
    <col min="3" max="3" width="8.90625" bestFit="1" customWidth="1"/>
    <col min="4" max="4" width="44.08984375" customWidth="1"/>
    <col min="5" max="5" width="13.453125" customWidth="1"/>
    <col min="6" max="6" width="14.453125" customWidth="1"/>
    <col min="7" max="7" width="35" customWidth="1"/>
    <col min="8" max="8" width="9.453125" bestFit="1" customWidth="1"/>
    <col min="9" max="9" width="14.453125" bestFit="1" customWidth="1"/>
    <col min="10" max="10" width="12" customWidth="1"/>
    <col min="11" max="11" width="25.453125" bestFit="1" customWidth="1"/>
    <col min="12" max="12" width="12" customWidth="1"/>
    <col min="13" max="13" width="51" bestFit="1" customWidth="1"/>
    <col min="16" max="16" width="28.08984375" bestFit="1" customWidth="1"/>
  </cols>
  <sheetData>
    <row r="1" spans="1:16" ht="56.4" customHeight="1">
      <c r="A1" s="11" t="s">
        <v>229</v>
      </c>
      <c r="B1" s="11" t="s">
        <v>421</v>
      </c>
      <c r="C1" s="11" t="s">
        <v>388</v>
      </c>
      <c r="D1" s="11" t="s">
        <v>20</v>
      </c>
      <c r="E1" s="11" t="s">
        <v>89</v>
      </c>
      <c r="F1" s="11" t="s">
        <v>92</v>
      </c>
      <c r="G1" s="11" t="s">
        <v>422</v>
      </c>
      <c r="J1" s="11" t="s">
        <v>229</v>
      </c>
      <c r="K1" s="11" t="s">
        <v>421</v>
      </c>
      <c r="L1" s="11" t="s">
        <v>388</v>
      </c>
      <c r="M1" s="11" t="s">
        <v>20</v>
      </c>
      <c r="N1" s="11" t="s">
        <v>89</v>
      </c>
      <c r="O1" s="11" t="s">
        <v>92</v>
      </c>
      <c r="P1" s="11" t="s">
        <v>422</v>
      </c>
    </row>
    <row r="2" spans="1:16" ht="37.5">
      <c r="A2" s="100">
        <v>1</v>
      </c>
      <c r="B2" s="12" t="s">
        <v>423</v>
      </c>
      <c r="C2" s="66" t="s">
        <v>424</v>
      </c>
      <c r="D2" s="100" t="s">
        <v>425</v>
      </c>
      <c r="E2" s="288" t="s">
        <v>258</v>
      </c>
      <c r="F2" s="288" t="s">
        <v>258</v>
      </c>
      <c r="G2" s="14" t="s">
        <v>426</v>
      </c>
      <c r="J2" s="582">
        <v>10</v>
      </c>
      <c r="K2" s="579" t="s">
        <v>427</v>
      </c>
      <c r="L2" s="580"/>
      <c r="M2" s="580"/>
      <c r="N2" s="580"/>
      <c r="O2" s="580"/>
      <c r="P2" s="581"/>
    </row>
    <row r="3" spans="1:16" ht="56.4" customHeight="1">
      <c r="A3" s="100">
        <v>2</v>
      </c>
      <c r="B3" s="12" t="s">
        <v>428</v>
      </c>
      <c r="C3" s="66" t="s">
        <v>424</v>
      </c>
      <c r="D3" s="100" t="s">
        <v>429</v>
      </c>
      <c r="E3" s="288" t="s">
        <v>258</v>
      </c>
      <c r="F3" s="288" t="s">
        <v>258</v>
      </c>
      <c r="G3" s="14" t="s">
        <v>426</v>
      </c>
      <c r="J3" s="582"/>
      <c r="K3" s="13" t="s">
        <v>430</v>
      </c>
      <c r="L3" s="66" t="s">
        <v>424</v>
      </c>
      <c r="M3" s="73" t="s">
        <v>431</v>
      </c>
      <c r="N3" s="290" t="s">
        <v>467</v>
      </c>
      <c r="O3" s="290" t="s">
        <v>467</v>
      </c>
      <c r="P3" s="14" t="s">
        <v>426</v>
      </c>
    </row>
    <row r="4" spans="1:16" ht="37.5">
      <c r="A4" s="100">
        <v>3</v>
      </c>
      <c r="B4" s="12" t="s">
        <v>432</v>
      </c>
      <c r="C4" s="66" t="s">
        <v>424</v>
      </c>
      <c r="D4" s="100" t="s">
        <v>433</v>
      </c>
      <c r="E4" s="288" t="s">
        <v>258</v>
      </c>
      <c r="F4" s="288" t="s">
        <v>258</v>
      </c>
      <c r="G4" s="14" t="s">
        <v>426</v>
      </c>
      <c r="J4" s="582"/>
      <c r="K4" s="13" t="s">
        <v>434</v>
      </c>
      <c r="L4" s="66" t="s">
        <v>215</v>
      </c>
      <c r="M4" s="73" t="s">
        <v>435</v>
      </c>
      <c r="N4" s="290"/>
      <c r="O4" s="290"/>
      <c r="P4" s="14" t="s">
        <v>426</v>
      </c>
    </row>
    <row r="5" spans="1:16" ht="75">
      <c r="A5" s="100">
        <v>4</v>
      </c>
      <c r="B5" s="12" t="s">
        <v>437</v>
      </c>
      <c r="C5" s="66" t="s">
        <v>56</v>
      </c>
      <c r="D5" s="100" t="s">
        <v>468</v>
      </c>
      <c r="E5" s="288">
        <v>37.5</v>
      </c>
      <c r="F5" s="288">
        <v>39.4</v>
      </c>
      <c r="G5" s="14" t="s">
        <v>426</v>
      </c>
      <c r="J5" s="582"/>
      <c r="K5" s="13" t="s">
        <v>439</v>
      </c>
      <c r="L5" s="66" t="s">
        <v>215</v>
      </c>
      <c r="M5" s="73" t="s">
        <v>440</v>
      </c>
      <c r="N5" s="290"/>
      <c r="O5" s="290"/>
      <c r="P5" s="14" t="s">
        <v>426</v>
      </c>
    </row>
    <row r="6" spans="1:16" ht="42" customHeight="1">
      <c r="A6" s="100">
        <v>5</v>
      </c>
      <c r="B6" s="12" t="s">
        <v>441</v>
      </c>
      <c r="C6" s="66" t="s">
        <v>424</v>
      </c>
      <c r="D6" s="100" t="s">
        <v>442</v>
      </c>
      <c r="E6" s="288" t="s">
        <v>258</v>
      </c>
      <c r="F6" s="288" t="s">
        <v>258</v>
      </c>
      <c r="G6" s="14" t="s">
        <v>443</v>
      </c>
      <c r="J6" s="582"/>
      <c r="K6" s="13" t="s">
        <v>444</v>
      </c>
      <c r="L6" s="66" t="s">
        <v>424</v>
      </c>
      <c r="M6" s="73" t="s">
        <v>445</v>
      </c>
      <c r="N6" s="290" t="s">
        <v>467</v>
      </c>
      <c r="O6" s="290" t="s">
        <v>467</v>
      </c>
      <c r="P6" s="14" t="s">
        <v>426</v>
      </c>
    </row>
    <row r="7" spans="1:16" ht="50">
      <c r="A7" s="100">
        <v>6</v>
      </c>
      <c r="B7" s="12" t="s">
        <v>446</v>
      </c>
      <c r="C7" s="66" t="s">
        <v>424</v>
      </c>
      <c r="D7" s="100" t="s">
        <v>442</v>
      </c>
      <c r="E7" s="289">
        <v>5</v>
      </c>
      <c r="F7" s="289">
        <v>5</v>
      </c>
      <c r="G7" s="14" t="s">
        <v>443</v>
      </c>
      <c r="J7" s="582"/>
      <c r="K7" s="13" t="s">
        <v>449</v>
      </c>
      <c r="L7" s="66" t="s">
        <v>215</v>
      </c>
      <c r="M7" s="73" t="s">
        <v>450</v>
      </c>
      <c r="N7" s="290"/>
      <c r="O7" s="290"/>
      <c r="P7" s="14" t="s">
        <v>426</v>
      </c>
    </row>
    <row r="8" spans="1:16" ht="50">
      <c r="A8" s="100">
        <v>7</v>
      </c>
      <c r="B8" s="12" t="s">
        <v>452</v>
      </c>
      <c r="C8" s="66" t="s">
        <v>424</v>
      </c>
      <c r="D8" s="100" t="s">
        <v>442</v>
      </c>
      <c r="E8" s="289">
        <v>12</v>
      </c>
      <c r="F8" s="289">
        <v>12</v>
      </c>
      <c r="G8" s="14" t="s">
        <v>443</v>
      </c>
      <c r="J8" s="582"/>
      <c r="K8" s="13" t="s">
        <v>453</v>
      </c>
      <c r="L8" s="66" t="s">
        <v>215</v>
      </c>
      <c r="M8" s="73" t="s">
        <v>454</v>
      </c>
      <c r="N8" s="290"/>
      <c r="O8" s="290"/>
      <c r="P8" s="14" t="s">
        <v>426</v>
      </c>
    </row>
    <row r="9" spans="1:16" ht="72.5">
      <c r="A9" s="100">
        <v>8</v>
      </c>
      <c r="B9" s="12" t="s">
        <v>455</v>
      </c>
      <c r="C9" s="66" t="s">
        <v>424</v>
      </c>
      <c r="D9" s="100" t="s">
        <v>447</v>
      </c>
      <c r="E9" s="289">
        <v>18</v>
      </c>
      <c r="F9" s="289">
        <v>18</v>
      </c>
      <c r="G9" s="14" t="s">
        <v>469</v>
      </c>
      <c r="J9" s="582"/>
      <c r="K9" s="13" t="s">
        <v>456</v>
      </c>
      <c r="L9" s="66" t="s">
        <v>424</v>
      </c>
      <c r="M9" s="73" t="s">
        <v>457</v>
      </c>
      <c r="N9" s="290" t="s">
        <v>467</v>
      </c>
      <c r="O9" s="290" t="s">
        <v>467</v>
      </c>
      <c r="P9" s="14" t="s">
        <v>426</v>
      </c>
    </row>
    <row r="10" spans="1:16" ht="86.4" customHeight="1">
      <c r="A10" s="100">
        <v>9</v>
      </c>
      <c r="B10" s="12" t="s">
        <v>458</v>
      </c>
      <c r="C10" s="66" t="s">
        <v>229</v>
      </c>
      <c r="D10" s="100" t="s">
        <v>459</v>
      </c>
      <c r="E10" s="288" t="s">
        <v>258</v>
      </c>
      <c r="F10" s="288" t="s">
        <v>258</v>
      </c>
      <c r="G10" s="14" t="s">
        <v>460</v>
      </c>
      <c r="J10" s="582"/>
      <c r="K10" s="13" t="s">
        <v>461</v>
      </c>
      <c r="L10" s="66" t="s">
        <v>215</v>
      </c>
      <c r="M10" s="73" t="s">
        <v>462</v>
      </c>
      <c r="N10" s="288"/>
      <c r="O10" s="288"/>
      <c r="P10" s="14" t="s">
        <v>426</v>
      </c>
    </row>
    <row r="11" spans="1:16" ht="37.5">
      <c r="J11" s="582"/>
      <c r="K11" s="13" t="s">
        <v>465</v>
      </c>
      <c r="L11" s="66" t="s">
        <v>215</v>
      </c>
      <c r="M11" s="73" t="s">
        <v>466</v>
      </c>
      <c r="N11" s="288"/>
      <c r="O11" s="288"/>
      <c r="P11" s="14" t="s">
        <v>426</v>
      </c>
    </row>
    <row r="13" spans="1:16" ht="75" customHeight="1"/>
    <row r="14" spans="1:16" ht="54.75" customHeight="1"/>
    <row r="15" spans="1:16" ht="54.75" customHeight="1"/>
    <row r="16" spans="1:16" ht="58.5" customHeight="1"/>
    <row r="18" ht="53.25" customHeight="1"/>
  </sheetData>
  <mergeCells count="2">
    <mergeCell ref="J2:J11"/>
    <mergeCell ref="K2:P2"/>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visionComments xmlns="c01597e6-ba37-4dc9-b188-fbcf581ec529" xsi:nil="true"/>
    <OtherDocumentNo xmlns="c01597e6-ba37-4dc9-b188-fbcf581ec529" xsi:nil="true"/>
    <Custom03 xmlns="d5ab543a-0e87-4f3c-a36a-af068c303bc8" xsi:nil="true"/>
    <DocType xmlns="d89d32da-880f-497a-ad5b-60b8926e5f4f" xsi:nil="true"/>
    <FBS xmlns="d89d32da-880f-497a-ad5b-60b8926e5f4f" xsi:nil="true"/>
    <DocType_x003A_DocumentTypeName xmlns="d89d32da-880f-497a-ad5b-60b8926e5f4f" xsi:nil="true"/>
    <Custom02 xmlns="d5ab543a-0e87-4f3c-a36a-af068c303bc8" xsi:nil="true"/>
    <DocType_x003a_SubType xmlns="d89d32da-880f-497a-ad5b-60b8926e5f4f" xsi:nil="true"/>
    <OriginatorCompany xmlns="c01597e6-ba37-4dc9-b188-fbcf581ec529">Hatch</OriginatorCompany>
    <Custom01 xmlns="c01597e6-ba37-4dc9-b188-fbcf581ec529" xsi:nil="true"/>
    <DMRevision xmlns="d5ab543a-0e87-4f3c-a36a-af068c303bc8">-</DMRevision>
    <FBS_x003a_HMIDescription xmlns="d89d32da-880f-497a-ad5b-60b8926e5f4f" xsi:nil="true"/>
    <Package xmlns="d89d32da-880f-497a-ad5b-60b8926e5f4f" xsi:nil="true"/>
    <DocumentTypeByCodeLookup xmlns="d89d32da-880f-497a-ad5b-60b8926e5f4f" xsi:nil="true"/>
    <ClientDocumentNo xmlns="c01597e6-ba37-4dc9-b188-fbcf581ec529" xsi:nil="true"/>
    <Package_x003a_HMICode xmlns="d89d32da-880f-497a-ad5b-60b8926e5f4f" xsi:nil="true"/>
    <DisciplineName xmlns="d89d32da-880f-497a-ad5b-60b8926e5f4f" xsi:nil="true"/>
    <Package_x003a_HMIDescription xmlns="d89d32da-880f-497a-ad5b-60b8926e5f4f" xsi:nil="true"/>
    <FBS_x003a_HMICode xmlns="d89d32da-880f-497a-ad5b-60b8926e5f4f" xsi:nil="true"/>
    <DocType_x003a_SubTypeCode xmlns="d89d32da-880f-497a-ad5b-60b8926e5f4f" xsi:nil="true"/>
    <DisciplineName_x003a_FunctionalGroup xmlns="d89d32da-880f-497a-ad5b-60b8926e5f4f" xsi:nil="true"/>
    <RevisionDate xmlns="c01597e6-ba37-4dc9-b188-fbcf581ec529">2022-07-14T23:36:17+00:00</RevisionDate>
    <DocumentGroup xmlns="c01597e6-ba37-4dc9-b188-fbcf581ec529">Engineering Deliverable</DocumentGroup>
    <DisciplineName_x003a_DisciplineSpecialtyGroupNo xmlns="d89d32da-880f-497a-ad5b-60b8926e5f4f" xsi:nil="true"/>
    <DM2WorkflowNumber xmlns="c01597e6-ba37-4dc9-b188-fbcf581ec529" xsi:nil="true"/>
    <ProgressStatus xmlns="c01597e6-ba37-4dc9-b188-fbcf581ec529" xsi:nil="true"/>
    <Dm2DocumentNo xmlns="c01597e6-ba37-4dc9-b188-fbcf581ec529" xsi:nil="true"/>
    <IsControlled xmlns="d5ab543a-0e87-4f3c-a36a-af068c303bc8">false</IsControlled>
    <IsStub xmlns="d5ab543a-0e87-4f3c-a36a-af068c303bc8">false</IsStub>
    <WorkflowState xmlns="5ab0b7ba-44c7-4471-b6ae-6412d06bc033" xsi:nil="true"/>
    <_Flow_SignoffStatus xmlns="fc20c885-2469-46e2-af69-ed16445332b6" xsi:nil="true"/>
    <lcf76f155ced4ddcb4097134ff3c332f xmlns="fc20c885-2469-46e2-af69-ed16445332b6">
      <Terms xmlns="http://schemas.microsoft.com/office/infopath/2007/PartnerControls"/>
    </lcf76f155ced4ddcb4097134ff3c332f>
    <TaxCatchAll xmlns="d89d32da-880f-497a-ad5b-60b8926e5f4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rojectDocument" ma:contentTypeID="0x010100D9C592A96278064CBF52171BE4000001030049F372BF5577FB4389E57AAD7C1A65C3" ma:contentTypeVersion="70" ma:contentTypeDescription="" ma:contentTypeScope="" ma:versionID="02497a72ccc0f9c5bb012ac27a5eba8f">
  <xsd:schema xmlns:xsd="http://www.w3.org/2001/XMLSchema" xmlns:xs="http://www.w3.org/2001/XMLSchema" xmlns:p="http://schemas.microsoft.com/office/2006/metadata/properties" xmlns:ns2="d5ab543a-0e87-4f3c-a36a-af068c303bc8" xmlns:ns3="c01597e6-ba37-4dc9-b188-fbcf581ec529" xmlns:ns4="d89d32da-880f-497a-ad5b-60b8926e5f4f" xmlns:ns5="5ab0b7ba-44c7-4471-b6ae-6412d06bc033" xmlns:ns6="fc20c885-2469-46e2-af69-ed16445332b6" xmlns:ns7="1eedee71-dd16-41b5-af56-5c0e3e643f5a" targetNamespace="http://schemas.microsoft.com/office/2006/metadata/properties" ma:root="true" ma:fieldsID="0ebf2e5fbba7c585f8928a0fddfa0a5f" ns2:_="" ns3:_="" ns4:_="" ns5:_="" ns6:_="" ns7:_="">
    <xsd:import namespace="d5ab543a-0e87-4f3c-a36a-af068c303bc8"/>
    <xsd:import namespace="c01597e6-ba37-4dc9-b188-fbcf581ec529"/>
    <xsd:import namespace="d89d32da-880f-497a-ad5b-60b8926e5f4f"/>
    <xsd:import namespace="5ab0b7ba-44c7-4471-b6ae-6412d06bc033"/>
    <xsd:import namespace="fc20c885-2469-46e2-af69-ed16445332b6"/>
    <xsd:import namespace="1eedee71-dd16-41b5-af56-5c0e3e643f5a"/>
    <xsd:element name="properties">
      <xsd:complexType>
        <xsd:sequence>
          <xsd:element name="documentManagement">
            <xsd:complexType>
              <xsd:all>
                <xsd:element ref="ns2:DMRevision" minOccurs="0"/>
                <xsd:element ref="ns3:RevisionDate" minOccurs="0"/>
                <xsd:element ref="ns4:FBS" minOccurs="0"/>
                <xsd:element ref="ns4:Package" minOccurs="0"/>
                <xsd:element ref="ns4:DisciplineName" minOccurs="0"/>
                <xsd:element ref="ns4:DocType" minOccurs="0"/>
                <xsd:element ref="ns3:DocumentGroup" minOccurs="0"/>
                <xsd:element ref="ns3:ClientDocumentNo" minOccurs="0"/>
                <xsd:element ref="ns3:VendorDocumentNo" minOccurs="0"/>
                <xsd:element ref="ns3:OtherDocumentNo" minOccurs="0"/>
                <xsd:element ref="ns3:ProgressStatus" minOccurs="0"/>
                <xsd:element ref="ns3:OriginatorCompany" minOccurs="0"/>
                <xsd:element ref="ns4:DocType_x003A_DocumentTypeName" minOccurs="0"/>
                <xsd:element ref="ns4:DisciplineName_x003a_FunctionalGroup" minOccurs="0"/>
                <xsd:element ref="ns4:Package_x003a_HMIDescription" minOccurs="0"/>
                <xsd:element ref="ns4:DisciplineName_x003a_DisciplineSpecialtyGroupNo" minOccurs="0"/>
                <xsd:element ref="ns4:FBS_x003a_HMICode" minOccurs="0"/>
                <xsd:element ref="ns4:FBS_x003a_HMIDescription" minOccurs="0"/>
                <xsd:element ref="ns3:RevisionComments" minOccurs="0"/>
                <xsd:element ref="ns4:DisciplineName_x003a_Discipline" minOccurs="0"/>
                <xsd:element ref="ns4:DocType_x003a_SubTypeCode" minOccurs="0"/>
                <xsd:element ref="ns4:DocType_x003a_SubType" minOccurs="0"/>
                <xsd:element ref="ns4:Package_x003a_HMICode" minOccurs="0"/>
                <xsd:element ref="ns3:Dm2DocumentNo" minOccurs="0"/>
                <xsd:element ref="ns2:IsControlled" minOccurs="0"/>
                <xsd:element ref="ns2:IsStub" minOccurs="0"/>
                <xsd:element ref="ns5:WorkflowState" minOccurs="0"/>
                <xsd:element ref="ns3:Custom01" minOccurs="0"/>
                <xsd:element ref="ns2:Custom02" minOccurs="0"/>
                <xsd:element ref="ns2:Custom03" minOccurs="0"/>
                <xsd:element ref="ns6:MediaServiceMetadata" minOccurs="0"/>
                <xsd:element ref="ns6:MediaServiceFastMetadata" minOccurs="0"/>
                <xsd:element ref="ns6:MediaServiceAutoKeyPoints" minOccurs="0"/>
                <xsd:element ref="ns6:MediaServiceKeyPoints" minOccurs="0"/>
                <xsd:element ref="ns3:DM2WorkflowNumber" minOccurs="0"/>
                <xsd:element ref="ns4:DocumentTypeByCodeLookup" minOccurs="0"/>
                <xsd:element ref="ns6:MediaServiceAutoTags" minOccurs="0"/>
                <xsd:element ref="ns6:MediaServiceOCR" minOccurs="0"/>
                <xsd:element ref="ns6:MediaServiceGenerationTime" minOccurs="0"/>
                <xsd:element ref="ns6:MediaServiceEventHashCode" minOccurs="0"/>
                <xsd:element ref="ns6:_Flow_SignoffStatus" minOccurs="0"/>
                <xsd:element ref="ns7:GlobalCorrelationId" minOccurs="0"/>
                <xsd:element ref="ns6:lcf76f155ced4ddcb4097134ff3c332f" minOccurs="0"/>
                <xsd:element ref="ns4:TaxCatchAll" minOccurs="0"/>
                <xsd:element ref="ns6:MediaServiceObjectDetectorVersion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b543a-0e87-4f3c-a36a-af068c303bc8" elementFormDefault="qualified">
    <xsd:import namespace="http://schemas.microsoft.com/office/2006/documentManagement/types"/>
    <xsd:import namespace="http://schemas.microsoft.com/office/infopath/2007/PartnerControls"/>
    <xsd:element name="DMRevision" ma:index="2" nillable="true" ma:displayName="Revision" ma:default="-" ma:indexed="true" ma:internalName="DMRevision" ma:readOnly="false">
      <xsd:simpleType>
        <xsd:restriction base="dms:Text">
          <xsd:maxLength value="255"/>
        </xsd:restriction>
      </xsd:simpleType>
    </xsd:element>
    <xsd:element name="IsControlled" ma:index="26" nillable="true" ma:displayName="Is Controlled" ma:default="0" ma:internalName="IsControlled" ma:readOnly="true">
      <xsd:simpleType>
        <xsd:restriction base="dms:Boolean"/>
      </xsd:simpleType>
    </xsd:element>
    <xsd:element name="IsStub" ma:index="27" nillable="true" ma:displayName="Is Stub" ma:default="0" ma:internalName="IsStub" ma:readOnly="true">
      <xsd:simpleType>
        <xsd:restriction base="dms:Boolean"/>
      </xsd:simpleType>
    </xsd:element>
    <xsd:element name="Custom02" ma:index="31" nillable="true" ma:displayName="Custom02" ma:hidden="true" ma:internalName="Custom02" ma:readOnly="false">
      <xsd:simpleType>
        <xsd:restriction base="dms:Text">
          <xsd:maxLength value="255"/>
        </xsd:restriction>
      </xsd:simpleType>
    </xsd:element>
    <xsd:element name="Custom03" ma:index="32" nillable="true" ma:displayName="Custom03" ma:hidden="true" ma:internalName="Custom03"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1597e6-ba37-4dc9-b188-fbcf581ec529" elementFormDefault="qualified">
    <xsd:import namespace="http://schemas.microsoft.com/office/2006/documentManagement/types"/>
    <xsd:import namespace="http://schemas.microsoft.com/office/infopath/2007/PartnerControls"/>
    <xsd:element name="RevisionDate" ma:index="3" nillable="true" ma:displayName="Revision Date" ma:default="[today]" ma:format="DateOnly" ma:internalName="RevisionDate" ma:readOnly="false">
      <xsd:simpleType>
        <xsd:restriction base="dms:DateTime"/>
      </xsd:simpleType>
    </xsd:element>
    <xsd:element name="DocumentGroup" ma:index="8" nillable="true" ma:displayName="Document Group" ma:default="Engineering Deliverable" ma:format="Dropdown" ma:indexed="true" ma:internalName="DocumentGroup">
      <xsd:simpleType>
        <xsd:restriction base="dms:Choice">
          <xsd:enumeration value="As-Built Mark-Up"/>
          <xsd:enumeration value="Client Original for Modification"/>
          <xsd:enumeration value="Consultant Deliverable"/>
          <xsd:enumeration value="Engineering Automated Deliverable"/>
          <xsd:enumeration value="Engineering Deliverable"/>
          <xsd:enumeration value="Mark-Up"/>
          <xsd:enumeration value="Project Internal"/>
          <xsd:enumeration value="Reference - Client"/>
          <xsd:enumeration value="Reference - Consultant"/>
          <xsd:enumeration value="Reference - Feasibility"/>
          <xsd:enumeration value="Reference - Hatch"/>
          <xsd:enumeration value="Reference - Other"/>
          <xsd:enumeration value="Reference - Vendor"/>
          <xsd:enumeration value="Standards - Client"/>
          <xsd:enumeration value="Standards - Hatch"/>
          <xsd:enumeration value="Standards - Other"/>
          <xsd:enumeration value="Vendor Deliverable"/>
        </xsd:restriction>
      </xsd:simpleType>
    </xsd:element>
    <xsd:element name="ClientDocumentNo" ma:index="9" nillable="true" ma:displayName="Client Document No" ma:indexed="true" ma:internalName="ClientDocumentNo">
      <xsd:simpleType>
        <xsd:restriction base="dms:Text">
          <xsd:maxLength value="255"/>
        </xsd:restriction>
      </xsd:simpleType>
    </xsd:element>
    <xsd:element name="VendorDocumentNo" ma:index="10" nillable="true" ma:displayName="Incoming Document No" ma:internalName="VendorDocumentNo" ma:readOnly="true">
      <xsd:simpleType>
        <xsd:restriction base="dms:Text">
          <xsd:maxLength value="60"/>
        </xsd:restriction>
      </xsd:simpleType>
    </xsd:element>
    <xsd:element name="OtherDocumentNo" ma:index="11" nillable="true" ma:displayName="Other Document No" ma:internalName="OtherDocumentNo" ma:readOnly="false">
      <xsd:simpleType>
        <xsd:restriction base="dms:Text">
          <xsd:maxLength value="255"/>
        </xsd:restriction>
      </xsd:simpleType>
    </xsd:element>
    <xsd:element name="ProgressStatus" ma:index="12" nillable="true" ma:displayName="Progress Status" ma:default="" ma:format="Dropdown" ma:indexed="true" ma:internalName="ProgressStatus" ma:readOnly="true">
      <xsd:simpleType>
        <xsd:restriction base="dms:Choice">
          <xsd:enumeration value="Approved for Bid"/>
          <xsd:enumeration value="Approved For Construction"/>
          <xsd:enumeration value="Approved for Detail Design"/>
          <xsd:enumeration value="Approved for Detailing"/>
          <xsd:enumeration value="Approved for Fabrication"/>
          <xsd:enumeration value="Approved for FEL"/>
          <xsd:enumeration value="Approved for Hazard Study"/>
          <xsd:enumeration value="Approved for Use"/>
          <xsd:enumeration value="As-Built"/>
          <xsd:enumeration value="Cancelled"/>
          <xsd:enumeration value="Certified"/>
          <xsd:enumeration value="Certified Final"/>
          <xsd:enumeration value="Client Approval"/>
          <xsd:enumeration value="Client Approval (1)"/>
          <xsd:enumeration value="Client Approval (2)"/>
          <xsd:enumeration value="Client Approval (3)"/>
          <xsd:enumeration value="Client Review"/>
          <xsd:enumeration value="Client Review (1)"/>
          <xsd:enumeration value="Client Review (2)"/>
          <xsd:enumeration value="Client Review (3)"/>
          <xsd:enumeration value="Final"/>
          <xsd:enumeration value="Information"/>
          <xsd:enumeration value="Internal Review"/>
          <xsd:enumeration value="Internal Review (1)"/>
          <xsd:enumeration value="Internal Review (2)"/>
          <xsd:enumeration value="Internal Review (3)"/>
          <xsd:enumeration value="Intra-Discipline Review"/>
          <xsd:enumeration value="Intra-Discipline Review (1)"/>
          <xsd:enumeration value="Intra-Discipline Review (2)"/>
          <xsd:enumeration value="Intra-Discipline Review (3)"/>
          <xsd:enumeration value="Not Started"/>
          <xsd:enumeration value="Preliminary"/>
          <xsd:enumeration value="Record Document"/>
          <xsd:enumeration value="Record Document - Mark-Up"/>
          <xsd:enumeration value="Record Document - No Change"/>
          <xsd:enumeration value="Started"/>
          <xsd:enumeration value="Superseded"/>
        </xsd:restriction>
      </xsd:simpleType>
    </xsd:element>
    <xsd:element name="OriginatorCompany" ma:index="13" nillable="true" ma:displayName="Originator Company" ma:default="Hatch" ma:internalName="OriginatorCompany" ma:readOnly="false">
      <xsd:simpleType>
        <xsd:restriction base="dms:Text">
          <xsd:maxLength value="255"/>
        </xsd:restriction>
      </xsd:simpleType>
    </xsd:element>
    <xsd:element name="RevisionComments" ma:index="20" nillable="true" ma:displayName="Comments" ma:internalName="RevisionComments" ma:readOnly="false">
      <xsd:simpleType>
        <xsd:restriction base="dms:Note">
          <xsd:maxLength value="255"/>
        </xsd:restriction>
      </xsd:simpleType>
    </xsd:element>
    <xsd:element name="Dm2DocumentNo" ma:index="25" nillable="true" ma:displayName="Document No" ma:indexed="true" ma:internalName="Dm2DocumentNo" ma:readOnly="true">
      <xsd:simpleType>
        <xsd:restriction base="dms:Text">
          <xsd:maxLength value="255"/>
        </xsd:restriction>
      </xsd:simpleType>
    </xsd:element>
    <xsd:element name="Custom01" ma:index="30" nillable="true" ma:displayName="Custom01" ma:default="" ma:format="Dropdown" ma:hidden="true" ma:internalName="Custom01" ma:readOnly="false">
      <xsd:simpleType>
        <xsd:restriction base="dms:Choice">
          <xsd:enumeration value="Option1"/>
          <xsd:enumeration value="Option2"/>
        </xsd:restriction>
      </xsd:simpleType>
    </xsd:element>
    <xsd:element name="DM2WorkflowNumber" ma:index="43" nillable="true" ma:displayName="Workflow Number" ma:internalName="DM2WorkflowNumber"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9d32da-880f-497a-ad5b-60b8926e5f4f" elementFormDefault="qualified">
    <xsd:import namespace="http://schemas.microsoft.com/office/2006/documentManagement/types"/>
    <xsd:import namespace="http://schemas.microsoft.com/office/infopath/2007/PartnerControls"/>
    <xsd:element name="FBS" ma:index="4" nillable="true" ma:displayName="FBS" ma:indexed="true" ma:list="{8a6e2687-624b-47af-9013-ac4754a66e1c}" ma:internalName="FBS" ma:showField="Title" ma:web="d89d32da-880f-497a-ad5b-60b8926e5f4f">
      <xsd:simpleType>
        <xsd:restriction base="dms:Lookup"/>
      </xsd:simpleType>
    </xsd:element>
    <xsd:element name="Package" ma:index="5" nillable="true" ma:displayName="Procurement Package" ma:indexed="true" ma:list="{b8665b71-0317-40fc-9b89-105c0ad53978}" ma:internalName="Package" ma:showField="Title" ma:web="d89d32da-880f-497a-ad5b-60b8926e5f4f">
      <xsd:simpleType>
        <xsd:restriction base="dms:Lookup"/>
      </xsd:simpleType>
    </xsd:element>
    <xsd:element name="DisciplineName" ma:index="6" nillable="true" ma:displayName="Discipline Specialty Group" ma:indexed="true" ma:list="{9d27a9f8-1708-4638-9931-0c7b9dc1929c}" ma:internalName="DisciplineName" ma:showField="Title" ma:web="d89d32da-880f-497a-ad5b-60b8926e5f4f">
      <xsd:simpleType>
        <xsd:restriction base="dms:Lookup"/>
      </xsd:simpleType>
    </xsd:element>
    <xsd:element name="DocType" ma:index="7" nillable="true" ma:displayName="Document Type" ma:indexed="true" ma:list="{87f112b1-14f4-4e81-9266-ae30e910e7ee}" ma:internalName="DocType" ma:showField="Title" ma:web="d89d32da-880f-497a-ad5b-60b8926e5f4f">
      <xsd:simpleType>
        <xsd:restriction base="dms:Lookup"/>
      </xsd:simpleType>
    </xsd:element>
    <xsd:element name="DocType_x003A_DocumentTypeName" ma:index="14" nillable="true" ma:displayName="Document Type Name" ma:list="{87f112b1-14f4-4e81-9266-ae30e910e7ee}" ma:internalName="DocType_x003A_DocumentTypeName" ma:readOnly="false" ma:showField="DocumentType" ma:web="d89d32da-880f-497a-ad5b-60b8926e5f4f">
      <xsd:simpleType>
        <xsd:restriction base="dms:Lookup"/>
      </xsd:simpleType>
    </xsd:element>
    <xsd:element name="DisciplineName_x003a_FunctionalGroup" ma:index="15" nillable="true" ma:displayName="Functional Group" ma:list="{9d27a9f8-1708-4638-9931-0c7b9dc1929c}" ma:internalName="DisciplineName_x003A_FunctionalGroup" ma:readOnly="false" ma:showField="FunctionalGroup" ma:web="d89d32da-880f-497a-ad5b-60b8926e5f4f">
      <xsd:simpleType>
        <xsd:restriction base="dms:Lookup"/>
      </xsd:simpleType>
    </xsd:element>
    <xsd:element name="Package_x003a_HMIDescription" ma:index="16" nillable="true" ma:displayName="Package Description" ma:list="{b8665b71-0317-40fc-9b89-105c0ad53978}" ma:internalName="Package_x003A_HMIDescription" ma:readOnly="false" ma:showField="HMIDescription" ma:web="d89d32da-880f-497a-ad5b-60b8926e5f4f">
      <xsd:simpleType>
        <xsd:restriction base="dms:Lookup"/>
      </xsd:simpleType>
    </xsd:element>
    <xsd:element name="DisciplineName_x003a_DisciplineSpecialtyGroupNo" ma:index="17" nillable="true" ma:displayName="Discipline Specialty Group No" ma:list="{9d27a9f8-1708-4638-9931-0c7b9dc1929c}" ma:internalName="DisciplineName_x003A_DisciplineSpecialtyGroupNo" ma:readOnly="false" ma:showField="DisciplineSpecialtyGroupNo" ma:web="d89d32da-880f-497a-ad5b-60b8926e5f4f">
      <xsd:simpleType>
        <xsd:restriction base="dms:Lookup"/>
      </xsd:simpleType>
    </xsd:element>
    <xsd:element name="FBS_x003a_HMICode" ma:index="18" nillable="true" ma:displayName="FBS Code" ma:list="{8a6e2687-624b-47af-9013-ac4754a66e1c}" ma:internalName="FBS_x003A_HMICode" ma:readOnly="false" ma:showField="HMICode" ma:web="d89d32da-880f-497a-ad5b-60b8926e5f4f">
      <xsd:simpleType>
        <xsd:restriction base="dms:Lookup"/>
      </xsd:simpleType>
    </xsd:element>
    <xsd:element name="FBS_x003a_HMIDescription" ma:index="19" nillable="true" ma:displayName="FBS Description" ma:list="{8a6e2687-624b-47af-9013-ac4754a66e1c}" ma:internalName="FBS_x003A_HMIDescription" ma:readOnly="false" ma:showField="HMIDescription" ma:web="d89d32da-880f-497a-ad5b-60b8926e5f4f">
      <xsd:simpleType>
        <xsd:restriction base="dms:Lookup"/>
      </xsd:simpleType>
    </xsd:element>
    <xsd:element name="DisciplineName_x003a_Discipline" ma:index="21" nillable="true" ma:displayName="Discipline" ma:list="{9d27a9f8-1708-4638-9931-0c7b9dc1929c}" ma:internalName="DisciplineName_x003A_Discipline" ma:readOnly="true" ma:showField="Discipline" ma:web="d89d32da-880f-497a-ad5b-60b8926e5f4f">
      <xsd:simpleType>
        <xsd:restriction base="dms:Lookup"/>
      </xsd:simpleType>
    </xsd:element>
    <xsd:element name="DocType_x003a_SubTypeCode" ma:index="22" nillable="true" ma:displayName="Document Subtype Code" ma:list="{87f112b1-14f4-4e81-9266-ae30e910e7ee}" ma:internalName="DocType_x003A_SubTypeCode" ma:readOnly="false" ma:showField="SubTypeCode" ma:web="d89d32da-880f-497a-ad5b-60b8926e5f4f">
      <xsd:simpleType>
        <xsd:restriction base="dms:Lookup"/>
      </xsd:simpleType>
    </xsd:element>
    <xsd:element name="DocType_x003a_SubType" ma:index="23" nillable="true" ma:displayName="Document Subtype" ma:list="{87f112b1-14f4-4e81-9266-ae30e910e7ee}" ma:internalName="DocType_x003A_SubType" ma:readOnly="false" ma:showField="SubType" ma:web="d89d32da-880f-497a-ad5b-60b8926e5f4f">
      <xsd:simpleType>
        <xsd:restriction base="dms:Lookup"/>
      </xsd:simpleType>
    </xsd:element>
    <xsd:element name="Package_x003a_HMICode" ma:index="24" nillable="true" ma:displayName="Package Code" ma:list="{b8665b71-0317-40fc-9b89-105c0ad53978}" ma:internalName="Package_x003A_HMICode" ma:readOnly="false" ma:showField="HMICode" ma:web="d89d32da-880f-497a-ad5b-60b8926e5f4f">
      <xsd:simpleType>
        <xsd:restriction base="dms:Lookup"/>
      </xsd:simpleType>
    </xsd:element>
    <xsd:element name="DocumentTypeByCodeLookup" ma:index="44" nillable="true" ma:displayName="Document Type By Code" ma:list="{87f112b1-14f4-4e81-9266-ae30e910e7ee}" ma:internalName="DocumentTypeByCodeLookup" ma:readOnly="false" ma:showField="SecondaryDescription" ma:web="d89d32da-880f-497a-ad5b-60b8926e5f4f">
      <xsd:simpleType>
        <xsd:restriction base="dms:Lookup"/>
      </xsd:simpleType>
    </xsd:element>
    <xsd:element name="TaxCatchAll" ma:index="53" nillable="true" ma:displayName="Taxonomy Catch All Column" ma:hidden="true" ma:list="{8c45098b-79df-41d1-95b9-9b7cafb28554}" ma:internalName="TaxCatchAll" ma:showField="CatchAllData" ma:web="d89d32da-880f-497a-ad5b-60b8926e5f4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ab0b7ba-44c7-4471-b6ae-6412d06bc033" elementFormDefault="qualified">
    <xsd:import namespace="http://schemas.microsoft.com/office/2006/documentManagement/types"/>
    <xsd:import namespace="http://schemas.microsoft.com/office/infopath/2007/PartnerControls"/>
    <xsd:element name="WorkflowState" ma:index="28" nillable="true" ma:displayName="Workflow State" ma:internalName="WorkflowState"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20c885-2469-46e2-af69-ed16445332b6" elementFormDefault="qualified">
    <xsd:import namespace="http://schemas.microsoft.com/office/2006/documentManagement/types"/>
    <xsd:import namespace="http://schemas.microsoft.com/office/infopath/2007/PartnerControls"/>
    <xsd:element name="MediaServiceMetadata" ma:index="39" nillable="true" ma:displayName="MediaServiceMetadata" ma:hidden="true" ma:internalName="MediaServiceMetadata" ma:readOnly="true">
      <xsd:simpleType>
        <xsd:restriction base="dms:Note"/>
      </xsd:simpleType>
    </xsd:element>
    <xsd:element name="MediaServiceFastMetadata" ma:index="40" nillable="true" ma:displayName="MediaServiceFastMetadata" ma:hidden="true" ma:internalName="MediaServiceFastMetadata" ma:readOnly="true">
      <xsd:simpleType>
        <xsd:restriction base="dms:Note"/>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AutoTags" ma:index="45" nillable="true" ma:displayName="Tags" ma:internalName="MediaServiceAutoTags" ma:readOnly="true">
      <xsd:simpleType>
        <xsd:restriction base="dms:Text"/>
      </xsd:simpleType>
    </xsd:element>
    <xsd:element name="MediaServiceOCR" ma:index="46" nillable="true" ma:displayName="Extracted Text" ma:internalName="MediaServiceOCR" ma:readOnly="true">
      <xsd:simpleType>
        <xsd:restriction base="dms:Note">
          <xsd:maxLength value="255"/>
        </xsd:restriction>
      </xsd:simpleType>
    </xsd:element>
    <xsd:element name="MediaServiceGenerationTime" ma:index="47" nillable="true" ma:displayName="MediaServiceGenerationTime" ma:hidden="true" ma:internalName="MediaServiceGenerationTime" ma:readOnly="true">
      <xsd:simpleType>
        <xsd:restriction base="dms:Text"/>
      </xsd:simpleType>
    </xsd:element>
    <xsd:element name="MediaServiceEventHashCode" ma:index="48" nillable="true" ma:displayName="MediaServiceEventHashCode" ma:hidden="true" ma:internalName="MediaServiceEventHashCode" ma:readOnly="true">
      <xsd:simpleType>
        <xsd:restriction base="dms:Text"/>
      </xsd:simpleType>
    </xsd:element>
    <xsd:element name="_Flow_SignoffStatus" ma:index="49" nillable="true" ma:displayName="Sign-off status" ma:internalName="Sign_x002d_off_x0020_status">
      <xsd:simpleType>
        <xsd:restriction base="dms:Text"/>
      </xsd:simpleType>
    </xsd:element>
    <xsd:element name="lcf76f155ced4ddcb4097134ff3c332f" ma:index="52" nillable="true" ma:taxonomy="true" ma:internalName="lcf76f155ced4ddcb4097134ff3c332f" ma:taxonomyFieldName="MediaServiceImageTags" ma:displayName="Image Tags" ma:readOnly="false" ma:fieldId="{5cf76f15-5ced-4ddc-b409-7134ff3c332f}" ma:taxonomyMulti="true" ma:sspId="46d086b7-39f9-4061-aa3b-c2a479213c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4" nillable="true" ma:displayName="MediaServiceObjectDetectorVersions" ma:hidden="true" ma:indexed="true" ma:internalName="MediaServiceObjectDetectorVersions" ma:readOnly="true">
      <xsd:simpleType>
        <xsd:restriction base="dms:Text"/>
      </xsd:simpleType>
    </xsd:element>
    <xsd:element name="MediaServiceDateTaken" ma:index="55" nillable="true" ma:displayName="MediaServiceDateTaken" ma:hidden="true" ma:indexed="true" ma:internalName="MediaServiceDateTaken" ma:readOnly="true">
      <xsd:simpleType>
        <xsd:restriction base="dms:Text"/>
      </xsd:simpleType>
    </xsd:element>
    <xsd:element name="MediaLengthInSeconds" ma:index="5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edee71-dd16-41b5-af56-5c0e3e643f5a" elementFormDefault="qualified">
    <xsd:import namespace="http://schemas.microsoft.com/office/2006/documentManagement/types"/>
    <xsd:import namespace="http://schemas.microsoft.com/office/infopath/2007/PartnerControls"/>
    <xsd:element name="GlobalCorrelationId" ma:index="50" nillable="true" ma:displayName="GlobalCorrelationId" ma:internalName="GlobalCorrelationId" ma:readOnly="tru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68D5F2-4779-4343-A35E-4D19BE6B5EE8}">
  <ds:schemaRefs>
    <ds:schemaRef ds:uri="http://schemas.microsoft.com/office/2006/metadata/properties"/>
    <ds:schemaRef ds:uri="http://purl.org/dc/terms/"/>
    <ds:schemaRef ds:uri="http://schemas.openxmlformats.org/package/2006/metadata/core-properties"/>
    <ds:schemaRef ds:uri="5ab0b7ba-44c7-4471-b6ae-6412d06bc033"/>
    <ds:schemaRef ds:uri="http://schemas.microsoft.com/office/2006/documentManagement/types"/>
    <ds:schemaRef ds:uri="http://schemas.microsoft.com/office/infopath/2007/PartnerControls"/>
    <ds:schemaRef ds:uri="d5ab543a-0e87-4f3c-a36a-af068c303bc8"/>
    <ds:schemaRef ds:uri="1eedee71-dd16-41b5-af56-5c0e3e643f5a"/>
    <ds:schemaRef ds:uri="http://purl.org/dc/elements/1.1/"/>
    <ds:schemaRef ds:uri="c01597e6-ba37-4dc9-b188-fbcf581ec529"/>
    <ds:schemaRef ds:uri="fc20c885-2469-46e2-af69-ed16445332b6"/>
    <ds:schemaRef ds:uri="d89d32da-880f-497a-ad5b-60b8926e5f4f"/>
    <ds:schemaRef ds:uri="http://www.w3.org/XML/1998/namespace"/>
    <ds:schemaRef ds:uri="http://purl.org/dc/dcmitype/"/>
  </ds:schemaRefs>
</ds:datastoreItem>
</file>

<file path=customXml/itemProps2.xml><?xml version="1.0" encoding="utf-8"?>
<ds:datastoreItem xmlns:ds="http://schemas.openxmlformats.org/officeDocument/2006/customXml" ds:itemID="{5946CD30-E62C-429D-A53C-0005E3373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b543a-0e87-4f3c-a36a-af068c303bc8"/>
    <ds:schemaRef ds:uri="c01597e6-ba37-4dc9-b188-fbcf581ec529"/>
    <ds:schemaRef ds:uri="d89d32da-880f-497a-ad5b-60b8926e5f4f"/>
    <ds:schemaRef ds:uri="5ab0b7ba-44c7-4471-b6ae-6412d06bc033"/>
    <ds:schemaRef ds:uri="fc20c885-2469-46e2-af69-ed16445332b6"/>
    <ds:schemaRef ds:uri="1eedee71-dd16-41b5-af56-5c0e3e643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AA5CD1-5D6B-4848-AE22-EEAF086506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Introduction</vt:lpstr>
      <vt:lpstr>CostComponents_CT(1x1)</vt:lpstr>
      <vt:lpstr>Defn of CostComponents_CT </vt:lpstr>
      <vt:lpstr>CostComponent_ST(1x1)</vt:lpstr>
      <vt:lpstr>CostComponent_ST(2x1)</vt:lpstr>
      <vt:lpstr>Defn of CostComponents_ST</vt:lpstr>
      <vt:lpstr>FinDispatchDataParameter - PSU</vt:lpstr>
      <vt:lpstr>Non-finDispatchParameters - CT</vt:lpstr>
      <vt:lpstr>Non-finDispatchParameters - ST</vt:lpstr>
      <vt:lpstr>Non-finDispatchParameters - PSU</vt:lpstr>
      <vt:lpstr>Reference Quantity</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Workbook_Thermal_D</dc:title>
  <dc:subject/>
  <dc:creator>Independent Electricity System Operator</dc:creator>
  <cp:keywords/>
  <dc:description/>
  <cp:lastModifiedBy>Anu Sridhar</cp:lastModifiedBy>
  <cp:revision/>
  <dcterms:created xsi:type="dcterms:W3CDTF">2020-02-05T19:26:57Z</dcterms:created>
  <dcterms:modified xsi:type="dcterms:W3CDTF">2023-11-29T22:40:25Z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0x010100D9C592A96278064CBF52171BE4000001030049F372BF5577FB4389E57AAD7C1A65C3</vt:lpwstr>
  </property>
  <property fmtid="{D5CDD505-2E9C-101B-9397-08002B2CF9AE}" pid="3" name="IsMarkup">
    <vt:lpwstr/>
  </property>
  <property fmtid="{D5CDD505-2E9C-101B-9397-08002B2CF9AE}" pid="4" name="ReviewStatus">
    <vt:lpwstr/>
  </property>
  <property fmtid="{D5CDD505-2E9C-101B-9397-08002B2CF9AE}" pid="5" name="IsDeliverable">
    <vt:lpwstr/>
  </property>
  <property fmtid="{D5CDD505-2E9C-101B-9397-08002B2CF9AE}" pid="6" name="ForHandover">
    <vt:lpwstr/>
  </property>
  <property fmtid="{D5CDD505-2E9C-101B-9397-08002B2CF9AE}" pid="7" name="IsProgressable">
    <vt:lpwstr/>
  </property>
  <property fmtid="{D5CDD505-2E9C-101B-9397-08002B2CF9AE}" pid="8" name="MediaServiceImageTags">
    <vt:lpwstr/>
  </property>
</Properties>
</file>