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VS\Implementation\MM MPM\March 2023\For AODA\Example workbooks\"/>
    </mc:Choice>
  </mc:AlternateContent>
  <bookViews>
    <workbookView xWindow="0" yWindow="0" windowWidth="28800" windowHeight="12450" tabRatio="910" activeTab="2"/>
  </bookViews>
  <sheets>
    <sheet name="Introduction" sheetId="4" r:id="rId1"/>
    <sheet name="ReferenceLevelCostComponents_CT" sheetId="24" r:id="rId2"/>
    <sheet name="Defn of CostComponents_CT" sheetId="25" r:id="rId3"/>
    <sheet name="ReferenceLevelCostComponents_ST" sheetId="26" r:id="rId4"/>
    <sheet name="Defn of CostComponents_ST" sheetId="27" r:id="rId5"/>
    <sheet name="FinDispatchDataParameter-Phys" sheetId="5" r:id="rId6"/>
    <sheet name="Non-finDispatchParameters - CT" sheetId="21" r:id="rId7"/>
    <sheet name="Non-finDispatchParameters - ST" sheetId="31" r:id="rId8"/>
    <sheet name="Reference Quantity" sheetId="32" r:id="rId9"/>
    <sheet name="Supporting Documentation List" sheetId="3" r:id="rId10"/>
  </sheets>
  <externalReferences>
    <externalReference r:id="rId11"/>
  </externalReferences>
  <definedNames>
    <definedName name="_xlnm._FilterDatabase" localSheetId="2" hidden="1">'Defn of CostComponents_CT'!$A$2:$C$7</definedName>
    <definedName name="_xlnm._FilterDatabase" localSheetId="4" hidden="1">'Defn of CostComponents_ST'!$A$2:$C$7</definedName>
    <definedName name="_xlnm._FilterDatabase" localSheetId="6" hidden="1">'Non-finDispatchParameters - CT'!$A$1:$J$1</definedName>
    <definedName name="_xlnm._FilterDatabase" localSheetId="7" hidden="1">'Non-finDispatchParameters - ST'!$A$1:$J$1</definedName>
    <definedName name="_xlnm._FilterDatabase" localSheetId="1" hidden="1">ReferenceLevelCostComponents_CT!$B$2:$L$2</definedName>
    <definedName name="_xlnm._FilterDatabase" localSheetId="9" hidden="1">'Supporting Documentation List'!$B$6:$D$26</definedName>
    <definedName name="_Hlk72149905" localSheetId="5">'FinDispatchDataParameter-Phys'!$E$6</definedName>
    <definedName name="_Toc33773272" localSheetId="0">Introduction!$A$4</definedName>
    <definedName name="Carbon_Price_Ex.">'[1]FinDispatchDataParameter - Phys'!$E$15</definedName>
    <definedName name="NatGas_Price_Ex">'[1]FinDispatchDataParameter - Phys'!$E$14</definedName>
    <definedName name="Station_Service_Rate_Example">'[1]FinDispatchDataParameter - Phys'!$E$16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8" i="24" l="1"/>
  <c r="I8" i="24"/>
  <c r="H8" i="24"/>
  <c r="G8" i="24"/>
  <c r="F8" i="24"/>
  <c r="J7" i="24"/>
  <c r="I7" i="24"/>
  <c r="H7" i="24"/>
  <c r="G7" i="24"/>
  <c r="F7" i="24"/>
  <c r="R15" i="24" l="1"/>
  <c r="R14" i="24"/>
  <c r="R13" i="24"/>
  <c r="R12" i="24"/>
  <c r="R11" i="24"/>
  <c r="R10" i="24"/>
  <c r="R9" i="24"/>
  <c r="N15" i="24"/>
  <c r="N14" i="24"/>
  <c r="N13" i="24"/>
  <c r="N12" i="24"/>
  <c r="N11" i="24"/>
  <c r="N10" i="24"/>
  <c r="N9" i="24"/>
  <c r="S15" i="24"/>
  <c r="S14" i="24"/>
  <c r="S13" i="24"/>
  <c r="S12" i="24"/>
  <c r="S11" i="24"/>
  <c r="S10" i="24"/>
  <c r="S9" i="24"/>
  <c r="F67" i="24" l="1"/>
  <c r="F68" i="24" l="1"/>
  <c r="F28" i="24"/>
  <c r="F64" i="24" l="1"/>
  <c r="F25" i="24"/>
  <c r="H25" i="24"/>
  <c r="I25" i="24"/>
  <c r="J25" i="24"/>
  <c r="G25" i="24"/>
  <c r="F56" i="24"/>
  <c r="F66" i="24"/>
  <c r="F65" i="24"/>
  <c r="F17" i="24"/>
  <c r="F16" i="24"/>
  <c r="G2" i="5" s="1"/>
</calcChain>
</file>

<file path=xl/sharedStrings.xml><?xml version="1.0" encoding="utf-8"?>
<sst xmlns="http://schemas.openxmlformats.org/spreadsheetml/2006/main" count="1292" uniqueCount="519">
  <si>
    <t xml:space="preserve">Resource #1 Information </t>
  </si>
  <si>
    <t xml:space="preserve">Resource #2 Information </t>
  </si>
  <si>
    <t>Resource Name</t>
  </si>
  <si>
    <t>Resource ID</t>
  </si>
  <si>
    <t>Technology type of Resource</t>
  </si>
  <si>
    <t>YYYY/MM/DD</t>
  </si>
  <si>
    <t xml:space="preserve">Resource #3 Information </t>
  </si>
  <si>
    <t xml:space="preserve">Resource #4 Information </t>
  </si>
  <si>
    <t>C.1</t>
  </si>
  <si>
    <t>D.1</t>
  </si>
  <si>
    <t>D.3</t>
  </si>
  <si>
    <t>G.6</t>
  </si>
  <si>
    <t>A.2</t>
  </si>
  <si>
    <t>Reference Level Cost Components for Combustion Turbines (CT)</t>
  </si>
  <si>
    <t>Cost Component</t>
  </si>
  <si>
    <t>I. Units of measurement/Additional Information</t>
  </si>
  <si>
    <t>II. Applicability - Resource Type</t>
  </si>
  <si>
    <t>III.Time-Based Applicability</t>
  </si>
  <si>
    <t>IV. Input</t>
  </si>
  <si>
    <t>V. Supporting Documentation Reference</t>
  </si>
  <si>
    <t>VI. Comments</t>
  </si>
  <si>
    <t>(A)</t>
  </si>
  <si>
    <t>Incremental Heat Rate</t>
  </si>
  <si>
    <t>A.1.</t>
  </si>
  <si>
    <t>Heat Content of Fuel (HHV)</t>
  </si>
  <si>
    <t xml:space="preserve">GJ/m^3
</t>
  </si>
  <si>
    <t>Applies to all Combustion Turbine and Combustion Turbines in Combined Cycle installations</t>
  </si>
  <si>
    <t>Applicable in all time periods</t>
  </si>
  <si>
    <t>A.2.</t>
  </si>
  <si>
    <t>Incremental Heat Rate Curve</t>
  </si>
  <si>
    <t>Operating Load (MW)</t>
  </si>
  <si>
    <t>MW</t>
  </si>
  <si>
    <t xml:space="preserve">GJ/h
</t>
  </si>
  <si>
    <t xml:space="preserve">GJ/MWh
To be calculated on a net MW basis </t>
  </si>
  <si>
    <t>A.3</t>
  </si>
  <si>
    <t xml:space="preserve">Reference Conditions for the Heat Rate curves </t>
  </si>
  <si>
    <t>Ambient Temperature (degrees C), Relative Humidity (%)</t>
  </si>
  <si>
    <t>(B)</t>
  </si>
  <si>
    <t>Performance Factors</t>
  </si>
  <si>
    <t>B.1.</t>
  </si>
  <si>
    <t xml:space="preserve">Actual fuel consumed </t>
  </si>
  <si>
    <t>GJ</t>
  </si>
  <si>
    <t>Summer</t>
  </si>
  <si>
    <t>Winter</t>
  </si>
  <si>
    <t>B.2.</t>
  </si>
  <si>
    <t xml:space="preserve">Theoretical fuel consumed </t>
  </si>
  <si>
    <t>Summer Value</t>
  </si>
  <si>
    <t>Winter Value</t>
  </si>
  <si>
    <t>B.3</t>
  </si>
  <si>
    <t>Ambient Correction Curves</t>
  </si>
  <si>
    <t>Percentage change from ambient conditions</t>
  </si>
  <si>
    <t>B.4</t>
  </si>
  <si>
    <t>Performance Factor</t>
  </si>
  <si>
    <t>-</t>
  </si>
  <si>
    <t>(C )</t>
  </si>
  <si>
    <t>Fuel Costs</t>
  </si>
  <si>
    <t>Fuel Commodity Cost</t>
  </si>
  <si>
    <t xml:space="preserve">Name of Reference Index
</t>
  </si>
  <si>
    <t>C.2</t>
  </si>
  <si>
    <t>Compressor Fuel Volume Adder</t>
  </si>
  <si>
    <t>%</t>
  </si>
  <si>
    <t>C.3</t>
  </si>
  <si>
    <t>Services Price Adder</t>
  </si>
  <si>
    <t>$/GJ</t>
  </si>
  <si>
    <t xml:space="preserve">(D) </t>
  </si>
  <si>
    <t>Energy Offer Emissions Costs</t>
  </si>
  <si>
    <t>Energy offer emissions cost curve</t>
  </si>
  <si>
    <t>tCO2e/MWh curve</t>
  </si>
  <si>
    <t>D.2</t>
  </si>
  <si>
    <t>Applicable Emission Performance Standard</t>
  </si>
  <si>
    <t>tCO2e/GWh</t>
  </si>
  <si>
    <t xml:space="preserve">Carbon Price </t>
  </si>
  <si>
    <t>$/tCO2e</t>
  </si>
  <si>
    <t>D.4</t>
  </si>
  <si>
    <t>Fuel Emission Factor</t>
  </si>
  <si>
    <t>tCO2e/GJ</t>
  </si>
  <si>
    <t>(E )</t>
  </si>
  <si>
    <t>Operations and Maintenance (O&amp;M costs)</t>
  </si>
  <si>
    <t>E.1.</t>
  </si>
  <si>
    <t>Major Maintenance</t>
  </si>
  <si>
    <t xml:space="preserve">Energy costs ($CAD/MWh)
</t>
  </si>
  <si>
    <t>Energy costs ($USD/MWh)</t>
  </si>
  <si>
    <t>Start-up offers ($CAD/start) - Hot Start</t>
  </si>
  <si>
    <t>Start-up offers ($USD/start) - Hot Start</t>
  </si>
  <si>
    <t>Start-up offers ($CAD/start) - Warm Start</t>
  </si>
  <si>
    <t>Start-up offers ($USD/start) - Warm Start</t>
  </si>
  <si>
    <t>Start-up offers ($CAD/start) - Cold Start</t>
  </si>
  <si>
    <t>Start-up offers ($USD/start) - Cold Start</t>
  </si>
  <si>
    <t>Speed-no load costs ($CAD/hour)</t>
  </si>
  <si>
    <t>Speed-no load costs ($USD/hour)</t>
  </si>
  <si>
    <t>E.2.</t>
  </si>
  <si>
    <t>Combustion Turbine Planned Maintenance Adder</t>
  </si>
  <si>
    <t xml:space="preserve">Energy costs ($CAD/MWh)
</t>
  </si>
  <si>
    <t xml:space="preserve">Energy costs ($USD/MWh)
</t>
  </si>
  <si>
    <t>E.3.</t>
  </si>
  <si>
    <t>Combustion Turbine Unplanned Maintenance Adder</t>
  </si>
  <si>
    <t xml:space="preserve">Energy costs ($CAD/MWh)
</t>
  </si>
  <si>
    <t>E.4.</t>
  </si>
  <si>
    <t>Operating Consumables Cost</t>
  </si>
  <si>
    <t xml:space="preserve">Energy costs ($USD/MWh)
</t>
  </si>
  <si>
    <t>(F )</t>
  </si>
  <si>
    <t>Speed No Load Costs</t>
  </si>
  <si>
    <t>F.1</t>
  </si>
  <si>
    <t xml:space="preserve">Speed No Load Heat Consumption </t>
  </si>
  <si>
    <t>GJ/hour</t>
  </si>
  <si>
    <t>F.2</t>
  </si>
  <si>
    <t xml:space="preserve">Speed No Load Emissions Costs </t>
  </si>
  <si>
    <t>$CAD/hour</t>
  </si>
  <si>
    <t>(G)</t>
  </si>
  <si>
    <t>Start-up Costs</t>
  </si>
  <si>
    <t>G.1</t>
  </si>
  <si>
    <t>Start Fuel Consumed (hot start)</t>
  </si>
  <si>
    <t xml:space="preserve">GJ/start </t>
  </si>
  <si>
    <t>Start Fuel Consumed (warm start)</t>
  </si>
  <si>
    <t>Start Fuel Consumed (cold start)</t>
  </si>
  <si>
    <t>G.2</t>
  </si>
  <si>
    <t xml:space="preserve">MWh/start
</t>
  </si>
  <si>
    <t>G.3.</t>
  </si>
  <si>
    <t>Start-Up Emission Costs (hot start)</t>
  </si>
  <si>
    <t>$CAD/start</t>
  </si>
  <si>
    <t>Start-Up Emission Costs (warm start)</t>
  </si>
  <si>
    <t>Start-Up Emission Costs (cold start)</t>
  </si>
  <si>
    <t>G.4</t>
  </si>
  <si>
    <t>Start-Up Operating and Maintenance Cost (hot start)</t>
  </si>
  <si>
    <t>$USD/start</t>
  </si>
  <si>
    <t>Start-Up Operating and Maintenance Cost (warm start)</t>
  </si>
  <si>
    <t>Start-Up Operating and Maintenance Cost (cold start)</t>
  </si>
  <si>
    <t>G.5</t>
  </si>
  <si>
    <t>Generation Per Start (hot start)</t>
  </si>
  <si>
    <t xml:space="preserve">MWh
</t>
  </si>
  <si>
    <t>Generation Per Start (warm start)</t>
  </si>
  <si>
    <t>MWh</t>
  </si>
  <si>
    <t>Generation Per Start (cold start)</t>
  </si>
  <si>
    <t>$/MWh</t>
  </si>
  <si>
    <t>(H)</t>
  </si>
  <si>
    <t xml:space="preserve">Operating Reserve (OR) Offer </t>
  </si>
  <si>
    <t>H.1</t>
  </si>
  <si>
    <t>OR Reference Costs</t>
  </si>
  <si>
    <t>$/MW</t>
  </si>
  <si>
    <t>#</t>
  </si>
  <si>
    <t xml:space="preserve">Cost Category </t>
  </si>
  <si>
    <t>Description</t>
  </si>
  <si>
    <t>Types of Supporting Documentation</t>
  </si>
  <si>
    <t>Comments</t>
  </si>
  <si>
    <t>Relationship between an additional MW of output and the additional heat input necessary to produce it. This is determined from the ratio of the change in fuel input to the change in Resource MW output. 
= Change in Heat Going in (∆GJ) / Change in Energy Coming Out (∆MWh)</t>
  </si>
  <si>
    <t xml:space="preserve">A.1 </t>
  </si>
  <si>
    <t>Energy content of a given fuel, expressed in GJ/kg</t>
  </si>
  <si>
    <t>1) As burned/in stock/as received/as shipped test
2) Seller's quote/invoice
3) Contract value or Nominal value based on Industry Standard</t>
  </si>
  <si>
    <t>Heat content based on fuel provider’s closest chromatograph (Time stamped, fuel flow per 5-minute interval for facility aligned to corresponding IESO 5-minute electrical revenue meter data)</t>
  </si>
  <si>
    <t>Incremental Heat Rate Curves</t>
  </si>
  <si>
    <t>These curves show input from burning fuel for each level of MW output for each of their Resources. The vertical axis is plotted in GJ/MWh and the horizontal axis is plotted in MW.</t>
  </si>
  <si>
    <t>1) one curve per fuel type of operating mode, per physical unit and as pseudo-units. These are based on design, or comparable unit data modified by actual unit test data
- curve should include the corresponding incremental heat rate from the minimum load point up until the unrestricted maximum output of the resource</t>
  </si>
  <si>
    <t>Reference conditions for the  heat rate curves such as Ambient Temperature (degrees C), Relative Humidity (%)</t>
  </si>
  <si>
    <t>- Reference conditions listed in OEM and Performance tests done during commissioning</t>
  </si>
  <si>
    <t>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'Performance Factor = Total actual fuel consumed (GJ) / Total theoretical fuel consumed  (GJ)
Market participants must provide performance factor that will be applied seasonally (winter/summer)</t>
  </si>
  <si>
    <t>B.1</t>
  </si>
  <si>
    <t>Actual Fuel Consumed</t>
  </si>
  <si>
    <t xml:space="preserve">Actual burn may vary from standard burn due to performance degradation due to aging and ambient conditions.  </t>
  </si>
  <si>
    <t>-Measured fuel quantities over a year and heat content of fuel in 5 minute intervals.</t>
  </si>
  <si>
    <r>
      <t xml:space="preserve">If Actual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</si>
  <si>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B.2</t>
  </si>
  <si>
    <t>Theoretical Fuel Consumed</t>
  </si>
  <si>
    <t xml:space="preserve">Design heat input under a "new and clean" condition of the gas turbine resource with duct burning as applicable. 
</t>
  </si>
  <si>
    <r>
      <t xml:space="preserve">1)Calculated heat rate (on HHV basis) for that resource type, from heat rate curves of the resource for each 5 minute interval over the same time period of data provided in B.1; and
2) MWh of production during the time period of data in each 5 minute interval provided in B.1
3) Manufacturer defined new and clean period (first </t>
    </r>
    <r>
      <rPr>
        <sz val="11"/>
        <color rgb="FFFF0000"/>
        <rFont val="Calibri"/>
        <family val="2"/>
        <scheme val="minor"/>
      </rPr>
      <t>x</t>
    </r>
    <r>
      <rPr>
        <sz val="11"/>
        <rFont val="Calibri"/>
        <family val="2"/>
        <scheme val="minor"/>
      </rPr>
      <t xml:space="preserve"> hours of operation)
4) Reference site conditions for theoretical fuel consumption </t>
    </r>
  </si>
  <si>
    <r>
      <t xml:space="preserve">If Theoretical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no fouling of compressor blading, combustion system or inlet filters. Nor change in exhaust back pressure or HRSG fouling.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</si>
  <si>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 xml:space="preserve">Correction curves provided by the OEM for the performance of the equipment under different ambient conditions. </t>
  </si>
  <si>
    <t>-Provide correction curves for ambient temperature and humidity fluctuations</t>
  </si>
  <si>
    <t>Calculated performance factor</t>
  </si>
  <si>
    <t>N/A</t>
  </si>
  <si>
    <t xml:space="preserve">Incremental cost of fuel consumed by the resource. </t>
  </si>
  <si>
    <t xml:space="preserve">Fixed charges for transportation equipment (e.g., pipelines, train cars and barges) shall be excluded. </t>
  </si>
  <si>
    <t>Fuel Commodity Index</t>
  </si>
  <si>
    <t>Input name of Index used for the commodity price charged by the gas supplier for gas purchased</t>
  </si>
  <si>
    <t>1) Contracts for gas supply
2) Copies of invoices including detailed daily volume information from suppliers.  (e.g. GJ of gas that can be transported per day and the number of hours a facility can operate on full output based on the daily fuel supply)</t>
  </si>
  <si>
    <t xml:space="preserve">Percentage of fuel consumed by the compressor including volumes for injecting or removing gas from storage. This term is only applicable to natural gas. </t>
  </si>
  <si>
    <t xml:space="preserve">1) Transportation, storage and load balancing contracts 
2) Copies of current regulatory approved rate schedule showing the percentage fuel requirements as applicable
</t>
  </si>
  <si>
    <t>Service Price Adder</t>
  </si>
  <si>
    <t>Includes marketer risk premium, commodity charge for transportation, balancing, and storage</t>
  </si>
  <si>
    <t xml:space="preserve">These are the costs associated with carbons emissions based on relevant emissions policy. 
</t>
  </si>
  <si>
    <t>Energy Emissions Curve</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</si>
  <si>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</si>
  <si>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</si>
  <si>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Market participants must indicated the applicable Emission Performance Standard for their resource</t>
  </si>
  <si>
    <t>Registration documentation for the generation facility</t>
  </si>
  <si>
    <t>D.3.</t>
  </si>
  <si>
    <t>Carbon Price</t>
  </si>
  <si>
    <t xml:space="preserve">Market participants must provide the Ontario Carbon Price for 2024 as it's involved in the emissions calculations. </t>
  </si>
  <si>
    <t>Market participants must indicate applicable Emission Factor in accordance with Section 4(1) of Ontario Regulation 452/09</t>
  </si>
  <si>
    <t>If a resource specific Emission Factor is proposed by the market participant for the reference level as applicable, supporting documentation must be provided to substantiate the calculation of an average Emission Factor based on quality of fuel received at the generation facility for the last 5 years.</t>
  </si>
  <si>
    <t xml:space="preserve">Incremental O&amp;M costs as a result of energy production.
The allocation of O&amp;M costs between the energy offer($/MWh), speed no load offer ($/hr), and start-up offer ($/start) will vary by resource type depending on OEM recommendations. Market participant not duplicate costs across the three offer categories. </t>
  </si>
  <si>
    <t xml:space="preserve">Major maintenance refers to expenditures related to major component replacements/refurbishment, maintenance activities or inspection of the resource that occur during the resource’s life. Major maintenance costs are limited to the gas turbine. For combustion turbines, major maintenance costs for inspections may include, but not limited to: 
1)Combustion Inspection
2)Hot Gas Path Inspection
3)Major Inspection
4)Rotor Inspection 
Eligible costs for gas turbine major maintenance includes:
Incremental payments made under a long-term service agreement of contractual service agreement. All or portion of the incremental amounts may be eligible based on the terms of the relevant contracts based on eligible activities, Replacement/refurbishment of capital parts for the gas turbine, gas turbine generator consistent with OEM recommendations and prudent industry practice, Miscellaneous hardware or parts that are normally replaced during an gas turbine inspection, Turbine bearings repair/refurbishment; Generator inspections; Consumables required for the outage; Technical advisors required; Temporary incremental labour required; Crane rentals required; Temporary infrastructure required (scaffolding, temporary office trailers, washrooms, etc.)
</t>
  </si>
  <si>
    <t>1) -Original Equipment Manufacturer (OEM) manuals/recommendations  to justify the frequency and scope of planned maintenance events
2) Provide the fully executed initial Contractual Service Agreement (“CSA”) or Long Term Service Agreement (“LTSA”) with all sections and no redactions between the OEM and the participant including all amendments if applicable. 
3)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-Differences in costs associated with different types of start (hot, warm and cold)
4) Market participants must provide rationale for differences in costs associated with different types of start (hot, warm and cold)
5) Market participants must provide rationale for portion of overall O&amp;M costs that can be allocated to each of the offer categories (energy, no-load and start-up)</t>
  </si>
  <si>
    <t xml:space="preserve">For cost categories that are based on historical information of the resource, the following information should be utilized for the resource:
•	Resources with sufficient historic cost information should use the applicable reference information for their resource for the suggested timeframe of 5 years for the average historic cost suggested for the cost category
•	For resources with historic cost information of at-least 1 year or more, but less than the suggested timeframe for the average historic cost, market participants should use their available cost information for the inputs into the reference level calculation.
•	For resources with less than 1 year of cost information, the following approaches can be adopted by the market participant for the reference level:
(i) Forecasted costs until the resource has 1 year of historic cost information; or
(ii)Independent third-party average cost information applicable for the resource fuel type 
-Ineligible maintenance expenses that cannot be included into a resource’s reference level are preventative maintenance and routine maintenance that are not directly attributable to incremental electricity productions from the resource. </t>
  </si>
  <si>
    <t>Combustion Turbine Scheduled Maintenance Adder</t>
  </si>
  <si>
    <t>The Scheduled Maintenance Costs include routine maintenance tasks on balance of plant (BOP) equipment for combined cycle generation facilities. 
Costs shall be based on average historical cost over the last 5 years to determine the applicable cost adder for the start-up cost, speed no load cost or incremental energy offer.
Allowable costs include routine inspections on the following:
Inspection and rebuild of fan motors for the air-cooled condenser; Heat transfer unit cleaning (air cooler, air heaters, economizers); Selective Catalytic Reduction and CO Reduction Catalyst replacement; Membrane replacements; Reverse Osmosis Cartridges replacement; Condensate extraction pumps overhauls; Boiler Feedwater Pumps overhauls Bypass Systems and/or sky vents inspections and parts replacements; Condenser Cooling Water Pumps overhaul; Gas Compressor inspections, where applicable; Auxiliary Boilers scheduled maintenance; Bucket Elevator plant repairs; Cooling tower fan motor and gearbox inspection; Cooling tower fill and drift eliminators replacement;</t>
  </si>
  <si>
    <t>1)Original Equipment Manufacturer (OEM) manuals/recommendations justifying planned maintenance requirements including scope of activities and frequency of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</si>
  <si>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 xml:space="preserve">Unscheduled maintenance includes all non-scheduled maintenance activity required on equipment required for incremental electricity production required to return the site to full operation in the event of a failure.  Costs associated with unplanned maintenance / unplanned outages as a result of equipment failure (Pump failure, leakages, belt failure, etc.)
For unscheduled maintenance costs, costs shall be based on average historical cost over the last 5 years to determine the applicable cost adder for the start-up cost, speed no load cost or incremental energy offer. </t>
  </si>
  <si>
    <t xml:space="preserve">1) Paid Invoices from contractors/vendors for relevant services, parts, or other purchased goods required to remedy the unplanned maintenance event.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</si>
  <si>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E.4</t>
  </si>
  <si>
    <t xml:space="preserve">Operating Consumables Costs </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</si>
  <si>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-Water for spray water intercoolers of water injection into the combustor
-Lubrication oil 
-Reagents for emission abatement equipment (e.g. ammonia or urea), if applicable </t>
  </si>
  <si>
    <t xml:space="preserve">1) Paid Invoices from contractors/vendors for relevant consumables requirement for incremental electricity production.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</si>
  <si>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(F)</t>
  </si>
  <si>
    <t xml:space="preserve">Incremental costs for the resource operating in a speed-no load condition. </t>
  </si>
  <si>
    <t>F.1.</t>
  </si>
  <si>
    <t>Speed No Load Heat Consumption</t>
  </si>
  <si>
    <t>Minimum fuel burn that would be hypothetically consumed if the resource were to back down to a zero power output while staying synchronized to the IESO-controlled grid.</t>
  </si>
  <si>
    <t>Heat consumption as provided in design information, or, historical data detailing no-load heat consumption</t>
  </si>
  <si>
    <t>Speed No Load Emissions Costs</t>
  </si>
  <si>
    <t>These are the costs associated with emissions based on relevant emissions policy (for e.g. Federal Carbon Pricing Backstop). Costs based on heat consumption (F.1), fuel carbon content, and price of carbon emissions (provided in D)</t>
  </si>
  <si>
    <t>Same documentation required for D.1.</t>
  </si>
  <si>
    <t xml:space="preserve">(G ) </t>
  </si>
  <si>
    <t>Incremental costs incurred by the resource from start initiation up until its minimum loading point</t>
  </si>
  <si>
    <t>G.1.</t>
  </si>
  <si>
    <t>Start fuel consumed cost</t>
  </si>
  <si>
    <t xml:space="preserve">The amount of fuel needed to start a thermal resource. This value varies depending on how long the resource has been offline. Thermal resources may be allowed to submit different start-up fuel levels for starting up from a cold, intermediate and hot state. Therefore, reference levels will also likely be set differently depending on the state. 
</t>
  </si>
  <si>
    <t>(1) Five minute / hourly fuel consumption data for the corresponding operational period (i.e. Metered quantity of fuel used) that is representative for starts of each type</t>
  </si>
  <si>
    <t>G.2.</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</si>
  <si>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</si>
  <si>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</si>
  <si>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Start-Up Emissions Costs</t>
  </si>
  <si>
    <t xml:space="preserve">The start-up emission charge calculation requires that market participants provide the electricity generated during a start from start initiation up until it reaches its minimum loading point to calculate the incremental emission charge obligation for each type of start (hot, warm and cold). These are the costs associated with emissions based on relevant emissions policy (for e.g. Federal Carbon Pricing Backstop). 
For facilities that qualify for the Output Based Performance Standards, incremental emissions costs must considers the allowances provided based on the net energy output during each type of start and start-fuel consumed. 
</t>
  </si>
  <si>
    <t>(1) Electricity output during different start types based on average output on a representative average. 
(2) Five minute / hourly fuel consumption data for the corresponding operational period (i.e. Metered quantity of fuel used) that is representative for starts of each type
(3) Same documentation as required in Section D.1</t>
  </si>
  <si>
    <t>Start-up Operating and Maintenance Cost</t>
  </si>
  <si>
    <t>Costs associated with operating and maintenance of the resource during start-up of the resource from start initiation up until MLP as submitted in in Section E</t>
  </si>
  <si>
    <t>Any incremental labour costs and incremental operating consumables (non-fuel, non-electricity) costs that are attributed to start-up
Market participants must provide reasonable information to support and substantiate that costs included are incremental and attributable to start-up</t>
  </si>
  <si>
    <t>Generation Per Start</t>
  </si>
  <si>
    <t>Net output from the resource during start-up, only applicable for resources governed by Greenhouse Gas Emission Performance Standards (O. Reg. 241/19).</t>
  </si>
  <si>
    <t>Typical start-up curve for the resource or historical meter data to show electricity generated from start initiation up until MLP.</t>
  </si>
  <si>
    <t xml:space="preserve">Cost of Station Service </t>
  </si>
  <si>
    <t>A resource that pays the LMP for station service must use the 12-month average-LMP at the 
resource as the station service rate. 
Resources that have fewer than 12 months of historical LMPs on record must use the Ontario 
Energy Board’s Regulated Price Plan Price Reports for the relevant historical study period to 
determine the station service rate, as described below:
• for resources that participate in the generation station service rebate program, the
station service rate is the commodity cost plus the variance line item from the RPP Price
Report; and
• for resources that do not participate in the generation station service rebate program,
the station service rate is the commodity cost, plus the global adjustment, plus the
variance line item from the RPP Price Report</t>
  </si>
  <si>
    <t>Operating Reserve</t>
  </si>
  <si>
    <t>H.1.</t>
  </si>
  <si>
    <t xml:space="preserve">Operating reserve reference levels are determined based on incremental costs incurred by the resource to make the operating reserve capability available. 
</t>
  </si>
  <si>
    <t>Applies to Fossil or Biomass Steam or Steam Turbines in Combined Cycle that have duct burners</t>
  </si>
  <si>
    <t xml:space="preserve">Reference Index
</t>
  </si>
  <si>
    <t>Applies to Fossil or Biomass Steam that fire natural gas or Steam Turbines in Combined Cycle that have duct burners</t>
  </si>
  <si>
    <t>$CAD/GJ</t>
  </si>
  <si>
    <t>Applies to Fossil Steam or Steam Turbines in Combined Cycle that have duct burners</t>
  </si>
  <si>
    <t>Incremental energy offer emissions cost curve</t>
  </si>
  <si>
    <t>Incremental tCO2e/MWh curve</t>
  </si>
  <si>
    <t>tCO2e/MWh</t>
  </si>
  <si>
    <t>D.4.</t>
  </si>
  <si>
    <t>Fossil or Biomass Steam/Combined Cycle Steam Unit Major Maintenance Adder</t>
  </si>
  <si>
    <t xml:space="preserve">Applies to Fossil or Biomass Steam or Steam Turbines in Combined Cycle </t>
  </si>
  <si>
    <t>Fossil or Biomass Steam/Combined Cycle Steam Unit Planned Maintenance Adder</t>
  </si>
  <si>
    <t>Fossil or Biomass Steam/Combined Cycle Steam Unit Unplanned Maintenance Adder</t>
  </si>
  <si>
    <t>Fossil or Biomass Steam/Combined Cycle Operating Consumables Cost</t>
  </si>
  <si>
    <t>Applies to Fossil or Biomass Steam or Steam Turbines in Combined Cycle that have duct burners.</t>
  </si>
  <si>
    <t xml:space="preserve">Applies to Fossil or Biomass Steam or Steam Turbines in Combined Cycle that have duct burners. </t>
  </si>
  <si>
    <t>Relationship between an additional MW of output and the additional heat input necessary to produce it. This is determined from the ratio of the change in fuel input to the change in Resource MW output. 
'= Change in Heat Going in (∆MJ) / Change in Energy Coming Out (∆MWh)</t>
  </si>
  <si>
    <t>OEM and Performance tests done during commissioning or during operations</t>
  </si>
  <si>
    <t xml:space="preserve">Energy content of a given fuel, expressed in GJ/kg (for biomass or </t>
  </si>
  <si>
    <t>These curves show input from burning fuel for each level of MW output for each of their Resources. The vertical axis is plotted in MJ/MWh and the horizontal axis is plotted in MW.</t>
  </si>
  <si>
    <t xml:space="preserve">1) one curve per fuel type of operating mode, per resource. These are based on design, or comparable unit data modified by actual unit test data
- curve should include the corresponding incremental heat rate from the minimum load point up until the unrestricted maximum output of the resource </t>
  </si>
  <si>
    <t xml:space="preserve">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Applicable for Combined Cycle Steam turbines only if fuel is used for duct firing. 
'Performance Factor = Total actual fuel consumed (GJ) / Total theoretical fuel consumed  (GJ)
Market participants must provide performance factor that will be applied seasonally (winter/summer). </t>
  </si>
  <si>
    <t>1) Heat content of fuel over a year.</t>
  </si>
  <si>
    <t>-Measured fuel quantities over a year and heat content of fuel in 5 minute intervals  or Calculation based on total fuel consumed or a monthly spot check test basis.</t>
  </si>
  <si>
    <t xml:space="preserve">If Actual Fuel Consumed value is not available, then performance factor of 1 can be assigned and IESO should be informed of this change by &lt;insert date, prior to implementation/go-live date&gt;
-A "new and clean" turbine is one with no physical degradation of mechanical components 
</t>
  </si>
  <si>
    <t xml:space="preserve">Design heat input under a "new and clean" condition of the steam turbine resource with duct burning as applicable. 
</t>
  </si>
  <si>
    <t xml:space="preserve">1)Heat rate for that resource type, from heat rate curves and correction curves for each 5 minute interval; and
2) MWh of production during the time period
3) Manufacturer defined new and clean period (first x hours of operation)
4) Reference site conditions for theoretical fuel consumption </t>
  </si>
  <si>
    <t xml:space="preserve">If Theoretical Fuel Consumed value is not available, then performance factor of 1 can be assigned and IESO should be informed of this change by &lt;insert date, prior to implementation/go-live date&gt;
-A "new and clean" turbine is one with no physical degradation of mechanical components 
</t>
  </si>
  <si>
    <t>-provide correction curves for temperature and humidity fluctuations</t>
  </si>
  <si>
    <t xml:space="preserve">Base commodity price charged by the fuel supplier for the fuel purchased. The following are acceptable fuel commodity indices based on the type of fuel used by the steam turbine:
-For natural gas, the applicable NGX Union Dawn Day-Ahead Index price for the gas day in $US/MMBtu 
- For Residual Fuel Oil, the fuel commodity price is the relevant Platts indices for spot oil. 
-For ignition oil, the fuel commodity price is the weekly average wholesale (Rack) price for Furnace Oil in $Cdn/litre.
-For biomass fuel, the fuel commodity price is the contract price with the biomass supplier in $/tonne.  
</t>
  </si>
  <si>
    <t xml:space="preserve">1) Copies of invoices including detailed daily volume information from suppliers.  (e.g. quantity of fuel delivered per day and the number of hours a facility can operate on full output based on the daily fuel supply)
2) Fuel supply contract indicating the applicable fuel commodity index
3) Practice for blending of fuels and the methodology for determining weighted average fuel cost and energy content (where applicable)
4) Conversion factor for converting fuel basis to $/GJ (HHV basis)
</t>
  </si>
  <si>
    <t xml:space="preserve">-For Natural gas: includes marketer risk premium, commodity charge for transportation, balancing, and storage.
-For Residual Fuel Oil, the costs would include an adder paid to the fuel supplier plus the cost of transportation from the point of purchase to the generation facility
- No service price adder for ignition oil
-For biomass, the value includes the sum of a Transportation Adder plus Heat Adjustment Factor priced in $Cdn/tonne
</t>
  </si>
  <si>
    <t xml:space="preserve">1) The supporting documentation for service price adder would include:
-Natural Gas: Copies of the transportation, storage and load balancing contracts outlining the requirement to provide fuel to acquire the services.  In addition, copies of current regulatory approved rated schedules showing the variable commodity charges.
-Residual Fuel Oil: the contracts showing the price adder paid to the fuel supplier and the cost of transportation from the point of purchase to the generation facility
-Biomass: Contracts showing the prices paid for the Transportation Adder and independent reports showing the heating values which are used to determine the Heat Adjustment Factor
2) Conversion factor for converting fuel basis to $/GJ (HHV basis)
 </t>
  </si>
  <si>
    <t xml:space="preserve">These are the costs associated with carbons emissions based on relevant emissions policy.
</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</si>
  <si>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</si>
  <si>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</si>
  <si>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 xml:space="preserve">Incremental O&amp;M costs as a result of energy production. The Operations and Maintenance costs are calculated by:
The allocation of O&amp;M costs between the energy offer($/MWh), speed no load offer ($/hr), and start-up offer ($/start) will vary by resource type depending on OEM recommendations. Market participant to avoid duplication of costs across the three offer categories listed above. </t>
  </si>
  <si>
    <t>Fossil or Biomass Steam/Combined Cycle Steam Turbine Major Maintenance</t>
  </si>
  <si>
    <t>Major maintenance refers to expenditures related to major component replacements/refurbishment, maintenance activities or inspection of the resource that occur during the resource’s life. Major maintenance costs are limited to the steam turbine, heat recovery steam generator, or steam generator.
For steam resources inspections on the heat recovery steam generator and steam turbine attributed to incremental electricity production are eligible based on the recommendations from the OEMs which include:
1) Minor inspection
2) Major inspection 
Eligible maintenance activities during the inspection for a  steam resource major maintenance event include but are not limited to: 
turbine blade repair/replacement; turbine diaphragm repair; casing repair/replacement; bearing repair/refurbishment; generator inspection; Boiler repairs; Primary air fan repairs; stop valve inspection and repairs; throttle valve inspection and repairs; nozzle block inspection and repairs; intercept valve inspection and repairs; ID/FD Fan repairs; Consumables required for the outage; Technical advisors required; Temporary incremental labour required; Crane rentals required; Temporary infrastructure required (scaffolding, temporary office trailers, washrooms, etc.)</t>
  </si>
  <si>
    <t>1) -Original Equipment Manufacturer (OEM) manuals/recommendations  to justify the frequency and scope of planned maintenance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</si>
  <si>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E.2</t>
  </si>
  <si>
    <t>Fossil or Biomass Steam/Combined Cycle Steam Turbine Scheduled Maintenance Costs</t>
  </si>
  <si>
    <t>The Scheduled Maintenance Costs include routine maintenance tasks on balance of plant (BOP) equipment for  fossil or biomass steam resources. 
Allowable costs include routine inspections on the following:
Inspection and rebuild of fan motors for the air-cooled condenser; Heat transfer unit cleaning (air cooler, air heaters, economizers); Selective Catalytic Reduction and CO Reduction Catalyst replacement; Precipitator repairs; Membrane replacements Reverse Osmosis Cartridges replacement; Condensate extraction pumps overhauls; Boiler Feedwater Pumps overhauls; Bypass Systems and/or sky vents inspections and parts replacements; Condenser Cooling Water Pumps overhaul; Gas Compressor inspection, where applicable; Auxiliary Boilers; Bucket Elevator plant repairs; Cooling tower fan motor and gearbox inspection; Cooling tower fill and drift eliminators replacement;
For scheduled maintenance costs, costs shall be based on average historical cost over the last 5 years to determine the applicable cost adder for the start-up cost, speed no load cost or incremental energy offer.</t>
  </si>
  <si>
    <t>E.3</t>
  </si>
  <si>
    <t>Fossil or Biomass Steam/Combined Cycle Steam Turbine Unscheduled Maintenance Costs</t>
  </si>
  <si>
    <t>Fossil or Biomass Steam/Combined Cycle Steam Turbine Operating Consumables Costs</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</si>
  <si>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-Make-up water for the steam cycle 
-Steam cycle chemicals 
-Lubrication oil 
-Reagents for emission abatement equipment (e.g. ammonia or urea), if applicable </t>
  </si>
  <si>
    <t xml:space="preserve">Incremental costs associated for resources operating in a speed-no load condition. </t>
  </si>
  <si>
    <t>Heat consumption as provided in performance datasheets, or, historical data detailing no-load heat consumption</t>
  </si>
  <si>
    <t xml:space="preserve">These are the costs associated with emissions based on relevant emissions policy (for e.g. Federal Carbon Pricing Backstop). Costs based on heat consumption (F.1) and price of carbon emissions (provided in D). 
Does not apply for biomass-fired operation.
</t>
  </si>
  <si>
    <t>Same documentation required for (D)</t>
  </si>
  <si>
    <t xml:space="preserve">The amount of fuel needed to start a thermal resource. This value varies depending on how long the resource has been offline. Thermal resources may be allowed to submit different start-up fuel levels for starting up from a cold, intermediate and hot state, as applicable. If multiple fuels are required for start-up, the market participant must provide the quantity of each fuel required for the resource from start initiation up until its minimum loading point. 
</t>
  </si>
  <si>
    <t>Five minute / hourly fuel consumption data for the corresponding operational period (i.e. Metered quantity of fuel used) that is representative for starts of each type</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</si>
  <si>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</si>
  <si>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</si>
  <si>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 xml:space="preserve"> Separate for Day Ahead and Real-Time markets</t>
  </si>
  <si>
    <t>Parameter</t>
  </si>
  <si>
    <t>Unit</t>
  </si>
  <si>
    <t xml:space="preserve">Description </t>
  </si>
  <si>
    <t>Reference value/cost_CT - Summer</t>
  </si>
  <si>
    <t>Reference value/cost_CT - Winter</t>
  </si>
  <si>
    <t>Reference value/cost_ST - Summer</t>
  </si>
  <si>
    <t>Reference value/cost_ST - Winter</t>
  </si>
  <si>
    <t>Operating Load</t>
  </si>
  <si>
    <t>Energy offer</t>
  </si>
  <si>
    <t>$CAD /MWh</t>
  </si>
  <si>
    <t>Operating Reserve (OR) Offer</t>
  </si>
  <si>
    <t>$/hr</t>
  </si>
  <si>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
    </r>
  </si>
  <si>
    <t>Non-Financial Reference Level</t>
  </si>
  <si>
    <t xml:space="preserve">Types of Supporting Documentation </t>
  </si>
  <si>
    <t>MW/min</t>
  </si>
  <si>
    <t>Manufacturer data from contract or performance test</t>
  </si>
  <si>
    <t>Operating Reserve Ramp Rate</t>
  </si>
  <si>
    <t>The rate that a resource can respond to an operating reserve activation during normal operation. Equivalent to Energy Ramp Rate.</t>
  </si>
  <si>
    <t>The energy ramp rate profile across the dispatchable range that the resource expects to meet during normal operation.</t>
  </si>
  <si>
    <t>Instructions: Please utilize this section to list attachments and descriptions. Use corresponding attachment number to refer to documents in the "CostComponents" tab.</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</si>
  <si>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</si>
  <si>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</si>
  <si>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</si>
  <si>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</si>
  <si>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</si>
  <si>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</si>
  <si>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</si>
  <si>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</si>
  <si>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</si>
  <si>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</si>
  <si>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</si>
  <si>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</si>
  <si>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</si>
  <si>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</si>
  <si>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</si>
  <si>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</si>
  <si>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</si>
  <si>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</si>
  <si>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</si>
  <si>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</si>
  <si>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</si>
  <si>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</si>
  <si>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</si>
  <si>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</si>
  <si>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Start of MW Range</t>
  </si>
  <si>
    <t>End of MW Range</t>
  </si>
  <si>
    <t>Ramp Up Rate (Summer)</t>
  </si>
  <si>
    <t>Ramp Up Rate (Winter)</t>
  </si>
  <si>
    <t>Ramp Down Rate (Summer)</t>
  </si>
  <si>
    <t>Ramp Up Down Rate (Winter)</t>
  </si>
  <si>
    <t>Energy Ramp Rate 1</t>
  </si>
  <si>
    <t>Energy Ramp Rate 2</t>
  </si>
  <si>
    <t>Energy Ramp Rate 3</t>
  </si>
  <si>
    <t>Energy Ramp Rate 4</t>
  </si>
  <si>
    <t>Energy Ramp Rate 5</t>
  </si>
  <si>
    <t>Value</t>
  </si>
  <si>
    <t>Supporting Documentation</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</si>
  <si>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</si>
  <si>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</si>
  <si>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 xml:space="preserve"> Formula (Thermal - Quickstart resources)</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</si>
  <si>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</si>
  <si>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</si>
  <si>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</si>
  <si>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</si>
  <si>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</si>
  <si>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</si>
  <si>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</si>
  <si>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</si>
  <si>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</si>
  <si>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</si>
  <si>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</si>
  <si>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</si>
  <si>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</si>
  <si>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r>
      <t xml:space="preserve">For an </t>
    </r>
    <r>
      <rPr>
        <i/>
        <sz val="10"/>
        <rFont val="Calibri"/>
        <family val="2"/>
        <scheme val="minor"/>
      </rPr>
      <t>energy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energy offer</t>
    </r>
    <r>
      <rPr>
        <sz val="10"/>
        <rFont val="Calibri"/>
        <family val="2"/>
        <scheme val="minor"/>
      </rPr>
      <t xml:space="preserve"> reference level curve for each set of </t>
    </r>
    <r>
      <rPr>
        <i/>
        <sz val="10"/>
        <rFont val="Calibri"/>
        <family val="2"/>
        <scheme val="minor"/>
      </rPr>
      <t>offer</t>
    </r>
    <r>
      <rPr>
        <sz val="10"/>
        <rFont val="Calibri"/>
        <family val="2"/>
        <scheme val="minor"/>
      </rPr>
      <t xml:space="preserve"> parameters. This will include up to 20 non-decreasing values of the </t>
    </r>
    <r>
      <rPr>
        <i/>
        <sz val="10"/>
        <rFont val="Calibri"/>
        <family val="2"/>
        <scheme val="minor"/>
      </rPr>
      <t>energy</t>
    </r>
    <r>
      <rPr>
        <sz val="10"/>
        <rFont val="Calibri"/>
        <family val="2"/>
        <scheme val="minor"/>
      </rPr>
      <t xml:space="preserve"> reference level to form a monotonically increasing cost curve. This </t>
    </r>
    <r>
      <rPr>
        <i/>
        <sz val="10"/>
        <rFont val="Calibri"/>
        <family val="2"/>
        <scheme val="minor"/>
      </rPr>
      <t>energy</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 xml:space="preserve">. 
</t>
    </r>
  </si>
  <si>
    <t>Station Service Rate</t>
  </si>
  <si>
    <t>Station Service Quantity (hot start)</t>
  </si>
  <si>
    <t>Station Service Quantity (warm start)</t>
  </si>
  <si>
    <t>Station Service Quantity (cold start)</t>
  </si>
  <si>
    <t>Station Service Quantity</t>
  </si>
  <si>
    <t>Reference Level Cost Components for Steam Turbines (ST)</t>
  </si>
  <si>
    <t>Reference Quantity Modifier - January</t>
  </si>
  <si>
    <t>Reference Quantity Modifier - February</t>
  </si>
  <si>
    <t>Reference Quantity Modifier - March</t>
  </si>
  <si>
    <t>Reference Quantity Modifier - April</t>
  </si>
  <si>
    <t>Reference Quantity Modifier - May</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</si>
  <si>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</si>
  <si>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</si>
  <si>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</si>
  <si>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</si>
  <si>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</si>
  <si>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</si>
  <si>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</si>
  <si>
    <r>
      <t xml:space="preserve">Reference Levels and Reference Quantities Workbook - </t>
    </r>
    <r>
      <rPr>
        <b/>
        <sz val="14"/>
        <rFont val="Calibri"/>
        <family val="2"/>
        <scheme val="minor"/>
      </rPr>
      <t>Thermal Resources</t>
    </r>
    <r>
      <rPr>
        <b/>
        <sz val="14"/>
        <color theme="9" tint="-0.249977111117893"/>
        <rFont val="Calibri"/>
        <family val="2"/>
        <scheme val="minor"/>
      </rPr>
      <t xml:space="preserve"> (Variant A)</t>
    </r>
  </si>
  <si>
    <r>
      <rPr>
        <b/>
        <sz val="11"/>
        <color theme="1"/>
        <rFont val="Calibri"/>
        <family val="2"/>
        <scheme val="minor"/>
      </rPr>
      <t>Background:</t>
    </r>
    <r>
      <rPr>
        <sz val="11"/>
        <color theme="1"/>
        <rFont val="Calibri"/>
        <family val="2"/>
        <scheme val="minor"/>
      </rPr>
      <t xml:space="preserve"> This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r>
  </si>
  <si>
    <t xml:space="preserve">Date of the Reference Levels and Reference Quantities Workbook Completion </t>
  </si>
  <si>
    <t>Proposed Effective Date of the Requested Reference Levels and Reference Quantities</t>
  </si>
  <si>
    <t>RLRQ Workbook - Combustion Turbine Resources</t>
  </si>
  <si>
    <t>RLRQ Workbook - Thermal Resources (Variant A)</t>
  </si>
  <si>
    <t xml:space="preserve"> Supporting Documentation</t>
  </si>
  <si>
    <t>RLRQ Workbook - Fossil Steam Resources</t>
  </si>
  <si>
    <r>
      <rPr>
        <b/>
        <sz val="11"/>
        <rFont val="Calibri"/>
        <family val="2"/>
        <scheme val="minor"/>
      </rPr>
      <t>Instructions for Using this Workbook:</t>
    </r>
    <r>
      <rPr>
        <sz val="11"/>
        <rFont val="Calibri"/>
        <family val="2"/>
        <scheme val="minor"/>
      </rPr>
      <t xml:space="preserve"> 
1) Complete/update all cells highlighted in yellow. If more columns are needed (depending on number of resources in a facility), please copy the same formatting as below, and label accordingly (e.g. "Resource #5 Information)
2) Put 0 if value is 0; 
3) Put N/A if item does not apply;
4) Leave costs incurred in the currency that they are incurred when providing the different offer types(energy, start-up and speed no-load). 
5) Put variables (i.e x,y) for any calculations that involve a value that may change day to day. For example gas price. The IESO will take the value of the day for the calculations.   
6) Reference supporting documentation is each relevant tab, including references to attachments and page numbers;  
7) MP to submit supporting documents along with a summary table of documents provided (see "Supporting Documentation List" tab).
Note: Inputs provided by the market participants are considered provisional and subject to the IESO verification and acceptance. Therefore, resulting costs shall not be construed as agreed upon or final until written confirmation is provided by the IESO. 
Market Participants are required to fill in following tabs of this workbook, depending on the type of thermal facility:
1) </t>
    </r>
    <r>
      <rPr>
        <u/>
        <sz val="11"/>
        <rFont val="Calibri"/>
        <family val="2"/>
        <scheme val="minor"/>
      </rPr>
      <t>Simple Cycle</t>
    </r>
    <r>
      <rPr>
        <sz val="11"/>
        <rFont val="Calibri"/>
        <family val="2"/>
        <scheme val="minor"/>
      </rPr>
      <t xml:space="preserve"> - Fill out information for all combustion turbines (physical units) that are part of a Simple Cycle thermal facility.
 </t>
    </r>
    <r>
      <rPr>
        <i/>
        <sz val="11"/>
        <rFont val="Calibri"/>
        <family val="2"/>
        <scheme val="minor"/>
      </rPr>
      <t>CostComponents_CT, FinDispatchDataParameter-Phys, Non-finDispatchParameters - CT, Supporting Documentation List</t>
    </r>
    <r>
      <rPr>
        <sz val="11"/>
        <rFont val="Calibri"/>
        <family val="2"/>
        <scheme val="minor"/>
      </rPr>
      <t xml:space="preserve">
2) </t>
    </r>
    <r>
      <rPr>
        <u/>
        <sz val="11"/>
        <rFont val="Calibri"/>
        <family val="2"/>
        <scheme val="minor"/>
      </rPr>
      <t xml:space="preserve">Combined Cycle </t>
    </r>
    <r>
      <rPr>
        <sz val="11"/>
        <rFont val="Calibri"/>
        <family val="2"/>
        <scheme val="minor"/>
      </rPr>
      <t xml:space="preserve"> - Fill out information for all combustion turbines and steam turbines (physical units) that are part of a Combined Cycle thermal facility.
</t>
    </r>
    <r>
      <rPr>
        <i/>
        <sz val="11"/>
        <rFont val="Calibri"/>
        <family val="2"/>
        <scheme val="minor"/>
      </rPr>
      <t>CostComponents_CT, CostComponents_ST, FinDispatchDataParameter-Phys, Non-finDispatchParameters - CT, Non-finDispatchParameters - ST, Supporting Documentation List</t>
    </r>
    <r>
      <rPr>
        <sz val="11"/>
        <rFont val="Calibri"/>
        <family val="2"/>
        <scheme val="minor"/>
      </rPr>
      <t xml:space="preserve">
</t>
    </r>
  </si>
  <si>
    <t>FACILITY.CT12</t>
  </si>
  <si>
    <t xml:space="preserve">Simple Cycle Gas Turbine </t>
  </si>
  <si>
    <t>[Sample GT Resource]</t>
  </si>
  <si>
    <t>Seller's quote or invoice/contract</t>
  </si>
  <si>
    <t>Fixed value based on documentation reference.</t>
  </si>
  <si>
    <t>Heat rate curve with regression fit</t>
  </si>
  <si>
    <t>If the heat rate curve is 
0.0066*MW^2+5.0183*MW+447.23
@ ISO Conditions</t>
  </si>
  <si>
    <t>Incremental heat rate curve based on the heat rate curve</t>
  </si>
  <si>
    <t>The incremental heat rate curve would be : 0.0132*MW+5.183</t>
  </si>
  <si>
    <t xml:space="preserve">Conditions recorded at the time of heat rate curve generation. Please include summer and winter reference conditions. </t>
  </si>
  <si>
    <t>This example assumes that the values are at ISO conditions.</t>
  </si>
  <si>
    <t>Max Generator Capacity</t>
  </si>
  <si>
    <t>Incremental Heat Rate  (GJ/MWh)</t>
  </si>
  <si>
    <t>Heat Rate (GJ/MWh)</t>
  </si>
  <si>
    <t>SUMMARY OUTPUT</t>
  </si>
  <si>
    <t>0-75MW (MLP)</t>
  </si>
  <si>
    <t>75.1-105MW</t>
  </si>
  <si>
    <t>105.1-120MW</t>
  </si>
  <si>
    <t>120.1-135MW</t>
  </si>
  <si>
    <t>135.1-150MW (Unrestricted Maximum)</t>
  </si>
  <si>
    <t>15 C, 60%</t>
  </si>
  <si>
    <t>Measured fuel quantities over one (1) year and heat content of fuel in 5-minute intervals;</t>
  </si>
  <si>
    <t>Calculated fuel consumption based on the heat rate curve during each period for the measured fuel quantity for summer</t>
  </si>
  <si>
    <t xml:space="preserve">Calculated fuel consumption to determine the performance factor. </t>
  </si>
  <si>
    <t>Calculated fuel consumption based on the heat rate curve during each period for the measured fuel quantity for winter</t>
  </si>
  <si>
    <t xml:space="preserve">Ambient correction curves, as available, giving performance factors based on ambient temperature and humidity. OEM documentation provided. </t>
  </si>
  <si>
    <t xml:space="preserve"> Used to validate proposed correction factors. Please provide gas turbine corrections and combined cycle correction factors</t>
  </si>
  <si>
    <t>Calculated based on the ratio of the actual fuel consumed to the theoritical fuel consumed during the summer</t>
  </si>
  <si>
    <t>Calculated based on the ratio of the actual fuel consumed to the theoritical fuel consumed during the winter</t>
  </si>
  <si>
    <t>ICE NGX Union Gas Dawn Fixed Price Daily</t>
  </si>
  <si>
    <t>Not required</t>
  </si>
  <si>
    <t xml:space="preserve">The applicable NGX Union Dawn Day-Ahead Index price for the gas day in $US/MMBtu. </t>
  </si>
  <si>
    <t>Percentage of fuel consumed for compressors operated by transmission and distribution service providers including volumes for injecting or removing gas from storage.</t>
  </si>
  <si>
    <t xml:space="preserve">Firm Transportation Commodity Paid on all firm quantities redelivered to the customer’s Point(s) of Consumption Commodity Charge (All volumes) Injection and withdrawal commodity charges. </t>
  </si>
  <si>
    <t xml:space="preserve">Provide the Ontario Emissions standard applicable to the facility based on fuel type. Supporting documentation can include OBPS report from most recent year. </t>
  </si>
  <si>
    <t xml:space="preserve">Emission Factor in accordance with Table 20-3 in the Guide: Greenhouse Gas Emissions Reporting (GHGRP) (https://www.ontario.ca/page/guide-greenhouse-gas-emissions-reporting </t>
  </si>
  <si>
    <t>Default value will be used from Table 20-3. Market participants may propose alternative acceptable methodology to derive Emission Factor will be discussed during 1 on 1 consultations</t>
  </si>
  <si>
    <t xml:space="preserve">Referenced Formula </t>
  </si>
  <si>
    <t xml:space="preserve">Simplified Formula </t>
  </si>
  <si>
    <t>0 MW</t>
  </si>
  <si>
    <t>130 MW</t>
  </si>
  <si>
    <t>150 MW</t>
  </si>
  <si>
    <t xml:space="preserve">N/A </t>
  </si>
  <si>
    <t>Internal definitions, invoices, quotes, accounting statements</t>
  </si>
  <si>
    <t>Costs for major maintenance over the next major maintenance cycle based either on hisotrical costs or either acceptable forms of supporting documentation.
Costs should be allocated by the market participants that best match accrual of costs on the resources either through incremental production ($/MWh), per start ($/start), or speed no load ($/hr)</t>
  </si>
  <si>
    <t>The historical study period for maintenance costs for thermal resources is 5 years.
Costs should be allocated by the market participants that best match accrual of costs on the resources either through incremental production ($/MWh), per start ($/start), or speed no load ($/hr)</t>
  </si>
  <si>
    <t xml:space="preserve">The data for the regression analysis can be derived from test data or design information of the resource. </t>
  </si>
  <si>
    <t>Based on regression analysis of fuel consumption and output. If regression analysis results in a fuel consumption curve resembling 10.0066*MW^2+5.0183*MW+447.23, the "speed no load" heat consumption would be 447.23.</t>
  </si>
  <si>
    <t>Speed No Load Fuel consumption and emissions factor</t>
  </si>
  <si>
    <t>Based on the speed no load fuel consumption, multiplied by emissions factor and carbon price.</t>
  </si>
  <si>
    <t>Start-up fuel quantities from historic operation or based upon a start-up curve</t>
  </si>
  <si>
    <t>Based on typical start-up procedure up to MLP</t>
  </si>
  <si>
    <t xml:space="preserve">Analysis of Incremental quantity of electricity withdrawals provided by the market participant that indicates the incremental station service above a baseline.  </t>
  </si>
  <si>
    <t>Fixed quantity of station service per start type based on historic information.</t>
  </si>
  <si>
    <t xml:space="preserve">Calculation based on the start fuel consumed and generation per start to determine the incremental emission costs. </t>
  </si>
  <si>
    <t>Typical value based uponstart-up fuel consumed and generation from the resource during the period from start initiation up until MLP</t>
  </si>
  <si>
    <t>Refer to Section E</t>
  </si>
  <si>
    <t>Internal definitions, invoices, accounting statements</t>
  </si>
  <si>
    <t>Fixed value, supported by documentation</t>
  </si>
  <si>
    <r>
      <t> No incremental costs are associated with providing operating reserve for operating and maintenance of the equipmen</t>
    </r>
    <r>
      <rPr>
        <sz val="11"/>
        <color rgb="FF000000"/>
        <rFont val="Palatino Linotype"/>
        <family val="1"/>
      </rPr>
      <t>t.</t>
    </r>
  </si>
  <si>
    <t xml:space="preserve">Start-up offers ($CAD/start) </t>
  </si>
  <si>
    <t xml:space="preserve">Start-up offers ($USD/start) </t>
  </si>
  <si>
    <t>Start-up offers ($CAD/start)</t>
  </si>
  <si>
    <t>Start-up offers ($USD/start)</t>
  </si>
  <si>
    <t xml:space="preserve">Start-Up Operating and Maintenance Cost </t>
  </si>
  <si>
    <r>
      <rPr>
        <b/>
        <sz val="13"/>
        <color theme="1"/>
        <rFont val="Calibri"/>
        <family val="2"/>
        <scheme val="minor"/>
      </rPr>
      <t>NOTE</t>
    </r>
    <r>
      <rPr>
        <sz val="13"/>
        <color theme="1"/>
        <rFont val="Calibri"/>
        <family val="2"/>
        <scheme val="minor"/>
      </rPr>
      <t>: This shows how the numbers in the example are derived. The MP is expectedto provide this calculation as a separate attachment</t>
    </r>
  </si>
  <si>
    <t>Invoice 1.pdf</t>
  </si>
  <si>
    <t>Refer to page 10, for cost to support input into the behind the meter standby cost</t>
  </si>
  <si>
    <t>Invoice 2.pdf</t>
  </si>
  <si>
    <t>Refer to page 4, for cost to support input into the behind the meter standby cost</t>
  </si>
  <si>
    <t>[etc. to be filled by Market participant to substantiate all inputs into reference levels]</t>
  </si>
  <si>
    <t xml:space="preserve">
</t>
  </si>
  <si>
    <t>=(ReferenceLevelCostComponents_CT!F8+ReferenceLevelCostComponents_CT!F55/'Non-finDispatchParameters - CT'!E11)*(ReferenceLevelCostComponents_CT!F19*ForeignExchange+ReferenceLevelCostComponents_CT!F21)*(1+ReferenceLevelCostComponents_CT!F20/100)*ReferenceLevelCostComponents_CT!F16+IF(ReferenceLevelCostComponents_CT!F8*ReferenceLevelCostComponents_CT!$F$28*ReferenceLevelCostComponents_CT!$F$16-ReferenceLevelCostComponents_CT!$F$26/1000&lt;0,0,(ReferenceLevelCostComponents_CT!F8*ReferenceLevelCostComponents_CT!$F$28*ReferenceLevelCostComponents_CT!$F$16-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</si>
  <si>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=(ReferenceLevelCostComponents_CT!G8+ReferenceLevelCostComponents_CT!F55/'Non-finDispatchParameters - CT'!E11)*(ReferenceLevelCostComponents_CT!F19*ForeignExchange+ReferenceLevelCostComponents_CT!F21)*(1+ReferenceLevelCostComponents_CT!F20/100)*ReferenceLevelCostComponents_CT!F16+IF(ReferenceLevelCostComponents_CT!G8*ReferenceLevelCostComponents_CT!$F$28*ReferenceLevelCostComponents_CT!$F$16-ReferenceLevelCostComponents_CT!$F$26/1000&lt;0,0,(ReferenceLevelCostComponents_CT!G8*ReferenceLevelCostComponents_CT!$F$28*ReferenceLevelCostComponents_CT!$F$16-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</si>
  <si>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=(ReferenceLevelCostComponents_CT!H8+ReferenceLevelCostComponents_CT!F55/'Non-finDispatchParameters - CT'!E11)*(ReferenceLevelCostComponents_CT!F19*ForeignExchange+ReferenceLevelCostComponents_CT!F21)*(1+ReferenceLevelCostComponents_CT!F20/100)*ReferenceLevelCostComponents_CT!F16+IF(ReferenceLevelCostComponents_CT!IH8*ReferenceLevelCostComponents_CT!$F$28*ReferenceLevelCostComponents_CT!$F$16-ReferenceLevelCostComponents_CT!$F$26/1000&lt;0,0,(ReferenceLevelCostComponents_CT!H8*ReferenceLevelCostComponents_CT!$F$28*ReferenceLevelCostComponents_CT!$F$16-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</si>
  <si>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=(ReferenceLevelCostComponents_CT!I8+ReferenceLevelCostComponents_CT!F55/'Non-finDispatchParameters - CT'!E11)*(ReferenceLevelCostComponents_CT!F19*ForeignExchange+ReferenceLevelCostComponents_CT!F21)*(1+ReferenceLevelCostComponents_CT!F20/100)*ReferenceLevelCostComponents_CT!F16+IF(ReferenceLevelCostComponents_CT!I8*ReferenceLevelCostComponents_CT!$F$28*ReferenceLevelCostComponents_CT!$F$16-ReferenceLevelCostComponents_CT!$F$26/1000&lt;0,0,(ReferenceLevelCostComponents_CT!I8*ReferenceLevelCostComponents_CT!$F$28*ReferenceLevelCostComponents_CT!$F$16-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</si>
  <si>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=(ReferenceLevelCostComponents_CT!J8+ReferenceLevelCostComponents_CT!F55/'Non-finDispatchParameters - CT'!E11)*(ReferenceLevelCostComponents_CT!F19*ForeignExchange+ReferenceLevelCostComponents_CT!F21)*(1+ReferenceLevelCostComponents_CT!F20/100)*ReferenceLevelCostComponents_CT!F16+IF(ReferenceLevelCostComponents_CT!J8*ReferenceLevelCostComponents_CT!$F$28*ReferenceLevelCostComponents_CT!$F$16-ReferenceLevelCostComponents_CT!$F$26/1000&lt;0,0,(ReferenceLevelCostComponents_CT!J8*ReferenceLevelCostComponents_CT!$F$28*ReferenceLevelCostComponents_CT!$F$16-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</si>
  <si>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=(ReferenceLevelCostComponents_CT!F8+ReferenceLevelCostComponents_CT!F55/'Non-finDispatchParameters - CT'!E11)*(ReferenceLevelCostComponents_CT!F19*ForeignExchange+ReferenceLevelCostComponents_CT!F21)*(1+ReferenceLevelCostComponents_CT!F20/100)*ReferenceLevelCostComponents_CT!F17+IF(ReferenceLevelCostComponents_CT!F8*ReferenceLevelCostComponents_CT!$F$28*ReferenceLevelCostComponents_CT!$F$17-ReferenceLevelCostComponents_CT!$F$26/1000&lt;0,0,(ReferenceLevelCostComponents_CT!F8*ReferenceLevelCostComponents_CT!$F$28*ReferenceLevelCostComponents_CT!$F$17-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</si>
  <si>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=(ReferenceLevelCostComponents_CT!G8+ReferenceLevelCostComponents_CT!F55/'Non-finDispatchParameters - CT'!E11)*(ReferenceLevelCostComponents_CT!F19*ForeignExchange+ReferenceLevelCostComponents_CT!F21)*(1+ReferenceLevelCostComponents_CT!F20/100)*ReferenceLevelCostComponents_CT!F17+IF(ReferenceLevelCostComponents_CT!G8*ReferenceLevelCostComponents_CT!$F$28*ReferenceLevelCostComponents_CT!$F$17-ReferenceLevelCostComponents_CT!$F$26/1000&lt;0,0,(ReferenceLevelCostComponents_CT!G8*ReferenceLevelCostComponents_CT!$F$28*ReferenceLevelCostComponents_CT!$F$17-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</si>
  <si>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=(ReferenceLevelCostComponents_CT!H8+ReferenceLevelCostComponents_CT!F55/'Non-finDispatchParameters - CT'!E11)*(ReferenceLevelCostComponents_CT!F19*ForeignExchange+ReferenceLevelCostComponents_CT!F21)*(1+ReferenceLevelCostComponents_CT!F20/100)*ReferenceLevelCostComponents_CT!F17+IF(ReferenceLevelCostComponents_CT!IH8*ReferenceLevelCostComponents_CT!$F$28*ReferenceLevelCostComponents_CT!$F$17-ReferenceLevelCostComponents_CT!$F$26/1000&lt;0,0,(ReferenceLevelCostComponents_CT!H8*ReferenceLevelCostComponents_CT!$F$28*ReferenceLevelCostComponents_CT!$F$17-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</si>
  <si>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=(ReferenceLevelCostComponents_CT!I8+ReferenceLevelCostComponents_CT!F55/'Non-finDispatchParameters - CT'!E11)*(ReferenceLevelCostComponents_CT!F19*ForeignExchange+ReferenceLevelCostComponents_CT!F21)*(1+ReferenceLevelCostComponents_CT!F20/100)*ReferenceLevelCostComponents_CT!F17+IF(ReferenceLevelCostComponents_CT!I8*ReferenceLevelCostComponents_CT!$F$28*ReferenceLevelCostComponents_CT!$F$17-ReferenceLevelCostComponents_CT!$F$26/1000&lt;0,0,(ReferenceLevelCostComponents_CT!I8*ReferenceLevelCostComponents_CT!$F$28*ReferenceLevelCostComponents_CT!$F$17-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</si>
  <si>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=(ReferenceLevelCostComponents_CT!J8+ReferenceLevelCostComponents_CT!F55/'Non-finDispatchParameters - CT'!E11)*(ReferenceLevelCostComponents_CT!F19*ForeignExchange+ReferenceLevelCostComponents_CT!F21)*(1+ReferenceLevelCostComponents_CT!F20/100)*ReferenceLevelCostComponents_CT!F17+IF(ReferenceLevelCostComponents_CT!J8*ReferenceLevelCostComponents_CT!$F$28*ReferenceLevelCostComponents_CT!$F$17-ReferenceLevelCostComponents_CT!$F$26/1000&lt;0,0,(ReferenceLevelCostComponents_CT!J8*ReferenceLevelCostComponents_CT!$F$28*ReferenceLevelCostComponents_CT!$F$17-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CT'!E10*'Non-finDispatchParameters - CT'!E11))+(ReferenceLevelCostComponents_CT!F68/('Non-finDispatchParameters - CT'!E10*'Non-finDispatchParameters - CT'!E11))*ForeignExchange</t>
  </si>
  <si>
    <t>=(6.012+447.23/75)*("ICE NGX Union Gas Dawn Fixed Price Daily"*ForeignExchange+0.05)*(1+1.5/100)*0.98+IF(6.012*.04903*0.98-370/1000&lt;0,0,(6.012*.04903*0.98-370/1000)*50)+((447.23*0.04903*50)/75)+SUM(300,100,0,0)+SUM(200,200,0,0)*ForeignExchange+(450/(2*75))+(900/(2*75))*ForeignExchange</t>
  </si>
  <si>
    <t>=(ReferenceLevelCostComponents_CT!F8+ReferenceLevelCostComponents_CT!F55/'Non-finDispatchParameters - CT'!E11)*(ReferenceLevelCostComponents_CT!F19*ForeignExchange+ReferenceLevelCostComponents_CT!F21)*(1+ReferenceLevelCostComponents_CT!F20/100)*ReferenceLevelCostComponents_CT!F16+IF(ReferenceLevelCostComponents_CT!F8*ReferenceLevelCostComponents_CT!$F$28*ReferenceLevelCostComponents_CT!$F$16-ReferenceLevelCostComponents_CT!$F$26/1000&lt;0,0,(ReferenceLevelCostComponents_CT!F8*ReferenceLevelCostComponents_CT!$F$28*ReferenceLevelCostComponents_CT!$F$16-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</si>
  <si>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=(ReferenceLevelCostComponents_CT!G8+ReferenceLevelCostComponents_CT!F55/'Non-finDispatchParameters - CT'!E11)*(ReferenceLevelCostComponents_CT!F19*ForeignExchange+ReferenceLevelCostComponents_CT!F21)*(1+ReferenceLevelCostComponents_CT!F20/100)*ReferenceLevelCostComponents_CT!F16+IF(ReferenceLevelCostComponents_CT!G8*ReferenceLevelCostComponents_CT!$F$28*ReferenceLevelCostComponents_CT!$F$16-ReferenceLevelCostComponents_CT!$F$26/1000&lt;0,0,(ReferenceLevelCostComponents_CT!G8*ReferenceLevelCostComponents_CT!$F$28*ReferenceLevelCostComponents_CT!$F$16-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</si>
  <si>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=(ReferenceLevelCostComponents_CT!H8+ReferenceLevelCostComponents_CT!F55/'Non-finDispatchParameters - CT'!E11)*(ReferenceLevelCostComponents_CT!F19*ForeignExchange+ReferenceLevelCostComponents_CT!F21)*(1+ReferenceLevelCostComponents_CT!F20/100)*ReferenceLevelCostComponents_CT!F16+IF(ReferenceLevelCostComponents_CT!IH8*ReferenceLevelCostComponents_CT!$F$28*ReferenceLevelCostComponents_CT!$F$16-ReferenceLevelCostComponents_CT!$F$26/1000&lt;0,0,(ReferenceLevelCostComponents_CT!H8*ReferenceLevelCostComponents_CT!$F$28*ReferenceLevelCostComponents_CT!$F$16-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</si>
  <si>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=(ReferenceLevelCostComponents_CT!I8+ReferenceLevelCostComponents_CT!F55/'Non-finDispatchParameters - CT'!E11)*(ReferenceLevelCostComponents_CT!F19*ForeignExchange+ReferenceLevelCostComponents_CT!F21)*(1+ReferenceLevelCostComponents_CT!F20/100)*ReferenceLevelCostComponents_CT!F16+IF(ReferenceLevelCostComponents_CT!I8*ReferenceLevelCostComponents_CT!$F$28*ReferenceLevelCostComponents_CT!$F$16-ReferenceLevelCostComponents_CT!$F$26/1000&lt;0,0,(ReferenceLevelCostComponents_CT!I8*ReferenceLevelCostComponents_CT!$F$28*ReferenceLevelCostComponents_CT!$F$16-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</si>
  <si>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=(ReferenceLevelCostComponents_CT!J8+ReferenceLevelCostComponents_CT!F55/'Non-finDispatchParameters - CT'!E11)*(ReferenceLevelCostComponents_CT!F19*ForeignExchange+ReferenceLevelCostComponents_CT!F21)*(1+ReferenceLevelCostComponents_CT!F20/100)*ReferenceLevelCostComponents_CT!F16+IF(ReferenceLevelCostComponents_CT!J8*ReferenceLevelCostComponents_CT!$F$28*ReferenceLevelCostComponents_CT!$F$16-ReferenceLevelCostComponents_CT!$F$26/1000&lt;0,0,(ReferenceLevelCostComponents_CT!J8*ReferenceLevelCostComponents_CT!$F$28*ReferenceLevelCostComponents_CT!$F$16-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</si>
  <si>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=(ReferenceLevelCostComponents_CT!F8+ReferenceLevelCostComponents_CT!F55/'Non-finDispatchParameters - CT'!E11)*(ReferenceLevelCostComponents_CT!F19*ForeignExchange+ReferenceLevelCostComponents_CT!F21)*(1+ReferenceLevelCostComponents_CT!F20/100)*ReferenceLevelCostComponents_CT!F17+IF(ReferenceLevelCostComponents_CT!F8*ReferenceLevelCostComponents_CT!$F$28*ReferenceLevelCostComponents_CT!$F$17-ReferenceLevelCostComponents_CT!$F$26/1000&lt;0,0,(ReferenceLevelCostComponents_CT!F8*ReferenceLevelCostComponents_CT!$F$28*ReferenceLevelCostComponents_CT!$F$17-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</si>
  <si>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=(ReferenceLevelCostComponents_CT!G8+ReferenceLevelCostComponents_CT!F55/'Non-finDispatchParameters - CT'!E11)*(ReferenceLevelCostComponents_CT!F19*ForeignExchange+ReferenceLevelCostComponents_CT!F21)*(1+ReferenceLevelCostComponents_CT!F20/100)*ReferenceLevelCostComponents_CT!F17+IF(ReferenceLevelCostComponents_CT!G8*ReferenceLevelCostComponents_CT!$F$28*ReferenceLevelCostComponents_CT!$F$17-ReferenceLevelCostComponents_CT!$F$26/1000&lt;0,0,(ReferenceLevelCostComponents_CT!G8*ReferenceLevelCostComponents_CT!$F$28*ReferenceLevelCostComponents_CT!$F$17-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</si>
  <si>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=(ReferenceLevelCostComponents_CT!H8+ReferenceLevelCostComponents_CT!F55/'Non-finDispatchParameters - CT'!E11)*(ReferenceLevelCostComponents_CT!F19*ForeignExchange+ReferenceLevelCostComponents_CT!F21)*(1+ReferenceLevelCostComponents_CT!F20/100)*ReferenceLevelCostComponents_CT!F17+IF(ReferenceLevelCostComponents_CT!IH8*ReferenceLevelCostComponents_CT!$F$28*ReferenceLevelCostComponents_CT!$F$17-ReferenceLevelCostComponents_CT!$F$26/1000&lt;0,0,(ReferenceLevelCostComponents_CT!H8*ReferenceLevelCostComponents_CT!$F$28*ReferenceLevelCostComponents_CT!$F$17-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</si>
  <si>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=(ReferenceLevelCostComponents_CT!I8+ReferenceLevelCostComponents_CT!F55/'Non-finDispatchParameters - CT'!E11)*(ReferenceLevelCostComponents_CT!F19*ForeignExchange+ReferenceLevelCostComponents_CT!F21)*(1+ReferenceLevelCostComponents_CT!F20/100)*ReferenceLevelCostComponents_CT!F17+IF(ReferenceLevelCostComponents_CT!I8*ReferenceLevelCostComponents_CT!$F$28*ReferenceLevelCostComponents_CT!$F$17-ReferenceLevelCostComponents_CT!$F$26/1000&lt;0,0,(ReferenceLevelCostComponents_CT!I8*ReferenceLevelCostComponents_CT!$F$28*ReferenceLevelCostComponents_CT!$F$17-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</si>
  <si>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=(ReferenceLevelCostComponents_CT!J8+ReferenceLevelCostComponents_CT!F55/'Non-finDispatchParameters - CT'!E11)*(ReferenceLevelCostComponents_CT!F19*ForeignExchange+ReferenceLevelCostComponents_CT!F21)*(1+ReferenceLevelCostComponents_CT!F20/100)*ReferenceLevelCostComponents_CT!F17+IF(ReferenceLevelCostComponents_CT!J8*ReferenceLevelCostComponents_CT!$F$28*ReferenceLevelCostComponents_CT!$F$17-ReferenceLevelCostComponents_CT!$F$26/1000&lt;0,0,(ReferenceLevelCostComponents_CT!J8*ReferenceLevelCostComponents_CT!$F$28*ReferenceLevelCostComponents_CT!$F$17-ReferenceLevelCostComponents_CT!$F$26/1000)*ReferenceLevelCostComponents_CT!F27)+((ReferenceLevelCostComponents_CT!F55*ReferenceLevelCostComponents_CT!F28*ReferenceLevelCostComponents_CT!F27)/'Non-finDispatchParameters - CT'!E11)+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</si>
  <si>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=(6.012+447.23/75)*("ICE NGX Union Gas Dawn Fixed Price Daily"*ForeignExchange+0.05)*(1+1.5/100)*0.98+IF(6.012*.04903*0.98-370/1000&lt;0,0,(6.012*.04903*0.98-370/1000)*50)+((447.23*0.04903*50)/75)+SUM(300,100,0,0)+SUM(200,200,0,0)*ForeignExchange</t>
  </si>
  <si>
    <t>=(6.012+447.23/75)*("ICE NGX Union Gas Dawn Fixed Price Daily"*ForeignExchange+0.05)*(1+1.5/100)*1.03+IF(6.012*.04903*1.03-370/1000&lt;0,0,(6.012*.04903*1.03-370/1000)*50)+((447.23*0.04903*50)/75)+SUM(300,100,0,0)+SUM(200,200,0,0)*ForeignExchange+(450/(2*75))+(900/(2*75))*ForeignExchange</t>
  </si>
  <si>
    <t>=(6.012+447.23/75)*("ICE NGX Union Gas Dawn Fixed Price Daily"*ForeignExchange+0.05)*(1+1.5/100)*1.03+IF(6.012*.04903*1.03-370/1000&lt;0,0,(6.012*.04903*1.03-370/1000)*50)+((447.23*0.04903*50)/75)+SUM(300,100,0,0)+SUM(200,200,0,0)*ForeignExchange</t>
  </si>
  <si>
    <t>=(6.4095+447.23/75)*("ICE NGX Union Gas Dawn Fixed Price Daily"*ForeignExchange+0.05)*(1+1.5/100)*1.03+IF(6.4095*.04903*1.03-370/1000&lt;0,0,(6.4095*.04903*1.03-370/1000)*50)+((447.23*0.04903*50)/75)+SUM(300,100,0,0)+SUM(200,200,0,0)*ForeignExchange</t>
  </si>
  <si>
    <t>=(6.4095+447.23/75)*("ICE NGX Union Gas Dawn Fixed Price Daily"*ForeignExchange+0.05)*(1+1.5/100)*1.03+IF(6.4095*.04903*1.03-370/1000&lt;0,0,(6.4095*.04903*1.03-370/1000)*50)+((447.23*0.04903*50)/75)+SUM(300,100,0,0)+SUM(200,200,0,0)*ForeignExchange+(450/(2*75))+(900/(2*75))*ForeignExchange</t>
  </si>
  <si>
    <t>=(6.6082+447.23/75)*("ICE NGX Union Gas Dawn Fixed Price Daily"*ForeignExchange+0.05)*(1+1.5/100)*1.03+IF(6.6082*.04903*1.03-370/1000&lt;0,0,(6.6082*.04903*1.03-370/1000)*50)+((447.23*0.04903*50)/75)+SUM(300,100,0,0)+SUM(200,200,0,0)*ForeignExchange+(450/(2*75))+(900/(2*75))*ForeignExchange</t>
  </si>
  <si>
    <t>=(6.6082+447.23/75)*("ICE NGX Union Gas Dawn Fixed Price Daily"*ForeignExchange+0.05)*(1+1.5/100)*1.03+IF(6.6082*.04903*1.03-370/1000&lt;0,0,(6.6082*.04903*1.03-370/1000)*50)+((447.23*0.04903*50)/75)+SUM(300,100,0,0)+SUM(200,200,0,0)*ForeignExchange</t>
  </si>
  <si>
    <t>=(6.8069+447.23/75)*("ICE NGX Union Gas Dawn Fixed Price Daily"*ForeignExchange+0.05)*(1+1.5/100)*1.03+IF(6.8069*.04903*1.03-370/1000&lt;0,0,(6.8069*.04903*1.03-370/1000)*50)+((447.23*0.04903*50)/75)+SUM(300,100,0,0)+SUM(200,200,0,0)*ForeignExchange+(450/(2*75))+(900/(2*75))*ForeignExchange</t>
  </si>
  <si>
    <t>=(6.8069+447.23/75)*("ICE NGX Union Gas Dawn Fixed Price Daily"*ForeignExchange+0.05)*(1+1.5/100)*1.03+IF(6.8069*.04903*1.03-370/1000&lt;0,0,(6.8069*.04903*1.03-370/1000)*50)+((447.23*0.04903*50)/75)+SUM(300,100,0,0)+SUM(200,200,0,0)*ForeignExchange</t>
  </si>
  <si>
    <t>=(7.0056+447.23/75)*("ICE NGX Union Gas Dawn Fixed Price Daily"*ForeignExchange+0.05)*(1+1.5/100)*1.03+IF(7.0056*.04903*1.03-370/1000&lt;0,0,(7.0056*.04903*1.03-370/1000)*50)+((447.23*0.04903*50)/75)+SUM(300,100,0,0)+SUM(200,200,0,0)*ForeignExchange+(450/(2*75))+(900/(2*75))*ForeignExchange</t>
  </si>
  <si>
    <t>=(7.0056+447.23/75)*("ICE NGX Union Gas Dawn Fixed Price Daily"*ForeignExchange+0.05)*(1+1.5/100)*1.03+IF(7.0056*.04903*1.03-370/1000&lt;0,0,(7.0056*.04903*1.03-370/1000)*50)+((447.23*0.04903*50)/75)+SUM(300,100,0,0)+SUM(200,200,0,0)*ForeignExchange</t>
  </si>
  <si>
    <t>=(6.4095+447.23/75)*("ICE NGX Union Gas Dawn Fixed Price Daily"*ForeignExchange+0.05)*(1+1.5/100)*0.98+IF(6.4095*.04903*0.98-370/1000&lt;0,0,(6.4095*.04903*0.98-370/1000)*50)+((447.23*0.04903*50)/75)+SUM(300,100,0,0)+SUM(200,200,0,0)*ForeignExchange+(450/(2*75))+(900/(2*75))*ForeignExchange</t>
  </si>
  <si>
    <t>=(6.4095+447.23/75)*("ICE NGX Union Gas Dawn Fixed Price Daily"*ForeignExchange+0.05)*(1+1.5/100)*0.98+IF(6.4095*.04903*0.98-370/1000&lt;0,0,(6.4095*.04903*0.98-370/1000)*50)+((447.23*0.04903*50)/75)+SUM(300,100,0,0)+SUM(200,200,0,0)*ForeignExchange</t>
  </si>
  <si>
    <t>=(6.6082+447.23/75)*("ICE NGX Union Gas Dawn Fixed Price Daily"*ForeignExchange+0.05)*(1+1.5/100)*0.98+IF(6.6082*.04903*0.98-370/1000&lt;0,0,(6.6082*.04903*0.98-370/1000)*50)+((447.23*0.04903*50)/75)+SUM(300,100,0,0)+SUM(200,200,0,0)*ForeignExchange+(450/(2*75))+(900/(2*75))*ForeignExchange</t>
  </si>
  <si>
    <t>=(6.6082+447.23/75)*("ICE NGX Union Gas Dawn Fixed Price Daily"*ForeignExchange+0.05)*(1+1.5/100)*0.98+IF(6.6082*.04903*0.98-370/1000&lt;0,0,(6.6082*.04903*0.98-370/1000)*50)+((447.23*0.04903*50)/75)+SUM(300,100,0,0)+SUM(200,200,0,0)*ForeignExchange</t>
  </si>
  <si>
    <t>=(6.8069+447.23/75)*("ICE NGX Union Gas Dawn Fixed Price Daily"*ForeignExchange+0.05)*(1+1.5/100)*0.98+IF(6.8069*.04903*0.98-370/1000&lt;0,0,(6.8069*.04903*0.98-370/1000)*50)+((447.23*0.04903*50)/75)+SUM(300,100,0,0)+SUM(200,200,0,0)*ForeignExchange+(450/(2*75))+(900/(2*75))*ForeignExchange</t>
  </si>
  <si>
    <t>=(6.8069+447.23/75)*("ICE NGX Union Gas Dawn Fixed Price Daily"*ForeignExchange+0.05)*(1+1.5/100)*0.98+IF(6.8069*.04903*0.98-370/1000&lt;0,0,(6.8069*.04903*0.98-370/1000)*50)+((447.23*0.04903*50)/75)+SUM(300,100,0,0)+SUM(200,200,0,0)*ForeignExchange</t>
  </si>
  <si>
    <t>=(7.0056+447.23/75)*("ICE NGX Union Gas Dawn Fixed Price Daily"*ForeignExchange+0.05)*(1+1.5/100)*0.98+IF(7.0056*.04903*0.98-370/1000&lt;0,0,(7.0056*.04903*0.98-370/1000)*50)+((447.23*0.04903*50)/75)+SUM(300,100,0,0)+SUM(200,200,0,0)*ForeignExchange+(450/(2*75))+(900/(2*75))*ForeignExchange</t>
  </si>
  <si>
    <t>=(7.0056+447.23/75)*("ICE NGX Union Gas Dawn Fixed Price Daily"*ForeignExchange+0.05)*(1+1.5/100)*0.98+IF(7.0056*.04903*0.98-370/1000&lt;0,0,(7.0056*.04903*0.98-370/1000)*50)+((447.23*0.04903*50)/75)+SUM(300,100,0,0)+SUM(200,200,0,0)*ForeignExchange</t>
  </si>
  <si>
    <t>y=ax^2+bx+c</t>
  </si>
  <si>
    <t>a</t>
  </si>
  <si>
    <t>b</t>
  </si>
  <si>
    <t>c</t>
  </si>
  <si>
    <t>PI Data</t>
  </si>
  <si>
    <t>Calculated Operating Load %</t>
  </si>
  <si>
    <t>Calculated</t>
  </si>
  <si>
    <t>Calculated based on PI Data. Graphed on y-axis of Heat Input Curve</t>
  </si>
  <si>
    <t>Based on OEM documentation (is in-line with what is registered with the IESO</t>
  </si>
  <si>
    <t>Total Fuel GJ/h
(Heat Input)</t>
  </si>
  <si>
    <t>OEM supplied Ambient Correction Curves Attached</t>
  </si>
  <si>
    <t>=Incremental heat rate curve * fuel emissions factor-EPS/1000</t>
  </si>
  <si>
    <t>specify the supporting documentation name and specific location in the document where the information can be found.</t>
  </si>
  <si>
    <r>
      <t xml:space="preserve">Applicability: </t>
    </r>
    <r>
      <rPr>
        <sz val="11"/>
        <rFont val="Calibri"/>
        <family val="2"/>
        <scheme val="minor"/>
      </rPr>
      <t xml:space="preserve">This Reference Levels and Reference Quantities (RLRQ)  workbook applies to thermal quick start resources.
QS Flag = </t>
    </r>
    <r>
      <rPr>
        <sz val="11"/>
        <color theme="9" tint="-0.499984740745262"/>
        <rFont val="Calibri"/>
        <family val="2"/>
        <scheme val="minor"/>
      </rPr>
      <t>Yes</t>
    </r>
  </si>
  <si>
    <t>Start-up/ramp up curves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</si>
</sst>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_(&quot;$&quot;* \(#,##0.00\);_(&quot;$&quot;* &quot;-&quot;??_);_(@_)"/>
    <numFmt numFmtId="165" formatCode="_(* #,##0.00_);_(* \(#,##0.00\);_(* &quot;-&quot;??_);_(@_)"/>
    <numFmt numFmtId="166" formatCode="&quot;$&quot;#,##0.00"/>
    <numFmt numFmtId="167" formatCode="_(* #,##0_);_(* \(#,##0\);_(* &quot;-&quot;??_);_(@_)"/>
    <numFmt numFmtId="168" formatCode="0.0000"/>
    <numFmt numFmtId="169" formatCode="0.0"/>
    <numFmt numFmtId="170" formatCode="0.000"/>
  </numFmts>
  <fonts count="29">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theme="5" tint="-0.249977111117893"/>
      <name val="Calibri"/>
      <family val="2"/>
      <scheme val="minor"/>
    </font>
    <font>
      <i/>
      <sz val="11"/>
      <name val="Calibri"/>
      <family val="2"/>
      <scheme val="minor"/>
    </font>
    <font>
      <sz val="10"/>
      <color theme="1"/>
      <name val="Times New Roman"/>
      <family val="1"/>
    </font>
    <font>
      <sz val="10"/>
      <color theme="1"/>
      <name val="Calibri"/>
      <family val="2"/>
      <scheme val="minor"/>
    </font>
    <font>
      <b/>
      <sz val="10"/>
      <color theme="1"/>
      <name val="Calibri  "/>
    </font>
    <font>
      <sz val="10"/>
      <color theme="1"/>
      <name val="Calibri  "/>
    </font>
    <font>
      <b/>
      <i/>
      <sz val="10"/>
      <color theme="1"/>
      <name val="Calibri  "/>
    </font>
    <font>
      <sz val="10"/>
      <name val="Calibri"/>
      <family val="2"/>
      <scheme val="minor"/>
    </font>
    <font>
      <i/>
      <sz val="10"/>
      <name val="Calibri"/>
      <family val="2"/>
      <scheme val="minor"/>
    </font>
    <font>
      <sz val="11"/>
      <color rgb="FFFF0000"/>
      <name val="Calibri"/>
      <family val="2"/>
      <scheme val="minor"/>
    </font>
    <font>
      <b/>
      <sz val="10"/>
      <color theme="1"/>
      <name val="Calibri"/>
      <family val="2"/>
      <scheme val="minor"/>
    </font>
    <font>
      <b/>
      <sz val="11"/>
      <color rgb="FFCC2026"/>
      <name val="Calibri"/>
      <family val="2"/>
      <scheme val="minor"/>
    </font>
    <font>
      <b/>
      <i/>
      <sz val="11"/>
      <color theme="1"/>
      <name val="Calibri"/>
      <family val="2"/>
      <scheme val="minor"/>
    </font>
    <font>
      <b/>
      <sz val="14"/>
      <color theme="9" tint="-0.249977111117893"/>
      <name val="Calibri"/>
      <family val="2"/>
      <scheme val="minor"/>
    </font>
    <font>
      <b/>
      <sz val="14"/>
      <name val="Calibri"/>
      <family val="2"/>
      <scheme val="minor"/>
    </font>
    <font>
      <sz val="11"/>
      <color theme="9" tint="-0.499984740745262"/>
      <name val="Calibri"/>
      <family val="2"/>
      <scheme val="minor"/>
    </font>
    <font>
      <u/>
      <sz val="11"/>
      <name val="Calibri"/>
      <family val="2"/>
      <scheme val="minor"/>
    </font>
    <font>
      <sz val="11"/>
      <color rgb="FF000000"/>
      <name val="Palatino Linotype"/>
      <family val="1"/>
    </font>
    <font>
      <sz val="13"/>
      <color theme="1"/>
      <name val="Calibri"/>
      <family val="2"/>
      <scheme val="minor"/>
    </font>
    <font>
      <b/>
      <sz val="13"/>
      <color theme="1"/>
      <name val="Calibri"/>
      <family val="2"/>
      <scheme val="minor"/>
    </font>
    <font>
      <i/>
      <sz val="11"/>
      <color rgb="FFCD202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8CD2F4"/>
        <bgColor indexed="64"/>
      </patternFill>
    </fill>
    <fill>
      <patternFill patternType="solid">
        <fgColor theme="2"/>
        <bgColor indexed="64"/>
      </patternFill>
    </fill>
    <fill>
      <patternFill patternType="solid">
        <fgColor theme="7"/>
        <bgColor indexed="64"/>
      </patternFill>
    </fill>
  </fills>
  <borders count="66">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5">
    <xf numFmtId="0" fontId="0" fillId="0" borderId="0"/>
    <xf numFmtId="0" fontId="4" fillId="4" borderId="2" applyNumberFormat="0" applyFont="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cellStyleXfs>
  <cellXfs count="533">
    <xf numFmtId="0" fontId="0" fillId="0" borderId="0" xfId="0"/>
    <xf numFmtId="0" fontId="0" fillId="2" borderId="0" xfId="0" applyFill="1"/>
    <xf numFmtId="0" fontId="0" fillId="2" borderId="1" xfId="0" applyFill="1" applyBorder="1"/>
    <xf numFmtId="0" fontId="0" fillId="0" borderId="0" xfId="0" applyAlignment="1">
      <alignment vertical="top"/>
    </xf>
    <xf numFmtId="0" fontId="0" fillId="0" borderId="0" xfId="0" applyAlignment="1">
      <alignment vertical="center"/>
    </xf>
    <xf numFmtId="0" fontId="0" fillId="0" borderId="5" xfId="1" applyFont="1" applyFill="1" applyBorder="1" applyAlignment="1">
      <alignment vertical="center"/>
    </xf>
    <xf numFmtId="0" fontId="0" fillId="0" borderId="14" xfId="0" applyBorder="1"/>
    <xf numFmtId="0" fontId="0"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15" xfId="0" applyBorder="1" applyAlignment="1">
      <alignment horizontal="center" vertical="center"/>
    </xf>
    <xf numFmtId="0" fontId="0" fillId="0" borderId="15" xfId="1" applyFont="1" applyFill="1" applyBorder="1" applyAlignment="1">
      <alignment horizontal="center" vertical="center"/>
    </xf>
    <xf numFmtId="0" fontId="7" fillId="0" borderId="10" xfId="0" applyFont="1" applyBorder="1" applyAlignment="1">
      <alignment horizontal="left" vertical="center"/>
    </xf>
    <xf numFmtId="0" fontId="0" fillId="0" borderId="0" xfId="0" applyFont="1" applyAlignment="1">
      <alignment vertical="top"/>
    </xf>
    <xf numFmtId="0" fontId="12" fillId="6" borderId="3" xfId="0" applyFont="1" applyFill="1" applyBorder="1" applyAlignment="1">
      <alignment vertical="center" wrapText="1"/>
    </xf>
    <xf numFmtId="0" fontId="14" fillId="0" borderId="3" xfId="0" applyFont="1" applyBorder="1" applyAlignment="1">
      <alignment vertical="center" wrapText="1"/>
    </xf>
    <xf numFmtId="0" fontId="0" fillId="0" borderId="3" xfId="0" applyFont="1" applyFill="1" applyBorder="1" applyAlignment="1">
      <alignment vertical="top" wrapText="1"/>
    </xf>
    <xf numFmtId="0" fontId="1" fillId="0" borderId="0" xfId="0" applyFont="1" applyAlignment="1">
      <alignment horizontal="left" vertical="top"/>
    </xf>
    <xf numFmtId="0" fontId="0" fillId="0" borderId="10" xfId="0" applyBorder="1" applyAlignment="1">
      <alignment horizontal="left" vertical="top"/>
    </xf>
    <xf numFmtId="0" fontId="0" fillId="0" borderId="3" xfId="0" applyBorder="1" applyAlignment="1">
      <alignment wrapText="1"/>
    </xf>
    <xf numFmtId="0" fontId="1" fillId="0" borderId="6" xfId="0" applyFont="1" applyBorder="1" applyAlignment="1">
      <alignment horizontal="left" vertical="center"/>
    </xf>
    <xf numFmtId="0" fontId="0" fillId="0" borderId="19" xfId="0" applyBorder="1" applyAlignment="1">
      <alignment horizontal="left" vertical="top"/>
    </xf>
    <xf numFmtId="0" fontId="6" fillId="5" borderId="8" xfId="1" applyFont="1" applyFill="1" applyBorder="1" applyAlignment="1">
      <alignment horizontal="left" vertical="top"/>
    </xf>
    <xf numFmtId="0" fontId="6" fillId="5" borderId="8" xfId="1" applyFont="1" applyFill="1" applyBorder="1" applyAlignment="1">
      <alignment horizontal="left" vertical="top" wrapText="1"/>
    </xf>
    <xf numFmtId="0" fontId="0" fillId="0" borderId="12" xfId="0" applyBorder="1" applyAlignment="1">
      <alignment horizontal="left" vertical="top"/>
    </xf>
    <xf numFmtId="0" fontId="5" fillId="2" borderId="3" xfId="0" quotePrefix="1" applyFont="1" applyFill="1" applyBorder="1" applyAlignment="1">
      <alignment horizontal="left" vertical="top" wrapText="1"/>
    </xf>
    <xf numFmtId="0" fontId="0" fillId="0" borderId="0" xfId="0"/>
    <xf numFmtId="0" fontId="11" fillId="0" borderId="26" xfId="0" applyFont="1" applyBorder="1" applyAlignment="1">
      <alignment vertical="top" wrapText="1"/>
    </xf>
    <xf numFmtId="0" fontId="11" fillId="0" borderId="2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5" fillId="0" borderId="3" xfId="0" quotePrefix="1" applyFont="1" applyFill="1" applyBorder="1" applyAlignment="1">
      <alignment vertical="top" wrapText="1"/>
    </xf>
    <xf numFmtId="0" fontId="0" fillId="0" borderId="0" xfId="0" applyFill="1" applyBorder="1" applyAlignment="1">
      <alignment wrapText="1"/>
    </xf>
    <xf numFmtId="0" fontId="1" fillId="3" borderId="31" xfId="0" applyFont="1" applyFill="1" applyBorder="1" applyAlignment="1">
      <alignment horizontal="left"/>
    </xf>
    <xf numFmtId="0" fontId="1" fillId="3" borderId="31" xfId="0" applyFont="1" applyFill="1" applyBorder="1" applyAlignment="1">
      <alignment horizontal="left" vertical="top" wrapText="1"/>
    </xf>
    <xf numFmtId="0" fontId="1" fillId="3" borderId="31" xfId="0" applyFont="1" applyFill="1" applyBorder="1" applyAlignment="1">
      <alignment horizontal="center" wrapText="1"/>
    </xf>
    <xf numFmtId="0" fontId="1" fillId="3" borderId="31" xfId="0" applyFont="1" applyFill="1" applyBorder="1" applyAlignment="1">
      <alignment horizontal="center"/>
    </xf>
    <xf numFmtId="0" fontId="5" fillId="0" borderId="13" xfId="0" applyFont="1" applyFill="1" applyBorder="1" applyAlignment="1">
      <alignment vertical="top" wrapText="1"/>
    </xf>
    <xf numFmtId="0" fontId="5" fillId="0" borderId="7" xfId="0" applyFont="1" applyFill="1" applyBorder="1" applyAlignment="1">
      <alignment vertical="top" wrapText="1"/>
    </xf>
    <xf numFmtId="0" fontId="0" fillId="2" borderId="3" xfId="0" applyFont="1" applyFill="1" applyBorder="1" applyAlignment="1">
      <alignment horizontal="left" vertical="top"/>
    </xf>
    <xf numFmtId="0" fontId="6" fillId="0" borderId="6" xfId="0" applyFont="1" applyFill="1" applyBorder="1" applyAlignment="1">
      <alignment vertical="top"/>
    </xf>
    <xf numFmtId="0" fontId="6" fillId="0" borderId="7" xfId="0" applyFont="1" applyFill="1" applyBorder="1" applyAlignment="1">
      <alignment vertical="top" wrapText="1"/>
    </xf>
    <xf numFmtId="0" fontId="5" fillId="0" borderId="7" xfId="0" applyFont="1" applyFill="1" applyBorder="1" applyAlignment="1">
      <alignment horizontal="left" vertical="top" wrapText="1"/>
    </xf>
    <xf numFmtId="0" fontId="5" fillId="0" borderId="9" xfId="0" applyFont="1" applyBorder="1" applyAlignment="1">
      <alignment vertical="top"/>
    </xf>
    <xf numFmtId="0" fontId="5" fillId="0" borderId="11" xfId="0" applyFont="1" applyFill="1" applyBorder="1" applyAlignment="1">
      <alignment vertical="top" wrapText="1"/>
    </xf>
    <xf numFmtId="0" fontId="5" fillId="0" borderId="11" xfId="0" applyFont="1" applyBorder="1" applyAlignment="1">
      <alignment vertical="top" wrapText="1"/>
    </xf>
    <xf numFmtId="0" fontId="5" fillId="0" borderId="12" xfId="0" applyFont="1" applyFill="1" applyBorder="1" applyAlignment="1">
      <alignment horizontal="center" vertical="center"/>
    </xf>
    <xf numFmtId="0" fontId="5" fillId="0" borderId="14" xfId="0" applyFont="1" applyBorder="1" applyAlignment="1">
      <alignment vertical="top"/>
    </xf>
    <xf numFmtId="0" fontId="5" fillId="0" borderId="9" xfId="0" applyFont="1" applyBorder="1" applyAlignment="1">
      <alignment vertical="top" wrapText="1"/>
    </xf>
    <xf numFmtId="0" fontId="5" fillId="0" borderId="11" xfId="0" applyFont="1" applyBorder="1"/>
    <xf numFmtId="0" fontId="6" fillId="0" borderId="6" xfId="0" applyFont="1" applyFill="1" applyBorder="1" applyAlignment="1">
      <alignment horizontal="center" vertical="top"/>
    </xf>
    <xf numFmtId="0" fontId="5" fillId="0" borderId="9" xfId="0" quotePrefix="1" applyFont="1" applyBorder="1" applyAlignment="1">
      <alignment vertical="top" wrapText="1"/>
    </xf>
    <xf numFmtId="0" fontId="5" fillId="0" borderId="12" xfId="0" applyFont="1" applyFill="1" applyBorder="1" applyAlignment="1">
      <alignment horizontal="center" vertical="top"/>
    </xf>
    <xf numFmtId="0" fontId="5" fillId="0" borderId="13" xfId="0" quotePrefix="1" applyFont="1" applyFill="1" applyBorder="1" applyAlignment="1">
      <alignment vertical="top" wrapText="1"/>
    </xf>
    <xf numFmtId="0" fontId="5" fillId="0" borderId="7" xfId="0" quotePrefix="1" applyFont="1" applyFill="1" applyBorder="1" applyAlignment="1">
      <alignment vertical="top" wrapText="1"/>
    </xf>
    <xf numFmtId="0" fontId="5" fillId="0" borderId="9" xfId="0" applyFont="1" applyBorder="1"/>
    <xf numFmtId="0" fontId="5" fillId="0" borderId="9" xfId="0" applyFont="1" applyBorder="1" applyAlignment="1">
      <alignment wrapText="1"/>
    </xf>
    <xf numFmtId="0" fontId="5" fillId="0" borderId="3" xfId="0" quotePrefix="1" applyFont="1" applyBorder="1" applyAlignment="1">
      <alignment vertical="top" wrapText="1"/>
    </xf>
    <xf numFmtId="0" fontId="1" fillId="0" borderId="40" xfId="0" applyFont="1" applyBorder="1" applyAlignment="1">
      <alignment horizontal="left" vertical="center"/>
    </xf>
    <xf numFmtId="0" fontId="6" fillId="5" borderId="20" xfId="1" applyFont="1" applyFill="1" applyBorder="1" applyAlignment="1">
      <alignment horizontal="left" vertical="top"/>
    </xf>
    <xf numFmtId="0" fontId="3" fillId="2" borderId="13" xfId="0" applyFont="1" applyFill="1" applyBorder="1" applyAlignment="1">
      <alignment horizontal="left" vertical="top" wrapText="1"/>
    </xf>
    <xf numFmtId="0" fontId="5" fillId="0" borderId="38" xfId="0" applyFont="1" applyBorder="1"/>
    <xf numFmtId="0" fontId="6" fillId="0" borderId="40" xfId="0" applyFont="1" applyFill="1" applyBorder="1" applyAlignment="1">
      <alignment horizontal="center" vertical="top"/>
    </xf>
    <xf numFmtId="0" fontId="6" fillId="0" borderId="27" xfId="0" applyFont="1" applyFill="1" applyBorder="1" applyAlignment="1">
      <alignment vertical="top" wrapText="1"/>
    </xf>
    <xf numFmtId="0" fontId="5" fillId="0" borderId="14" xfId="0" applyFont="1" applyBorder="1" applyAlignment="1">
      <alignment wrapText="1"/>
    </xf>
    <xf numFmtId="0" fontId="5" fillId="0" borderId="39" xfId="0" applyFont="1" applyFill="1" applyBorder="1" applyAlignment="1">
      <alignment vertical="top" wrapText="1"/>
    </xf>
    <xf numFmtId="0" fontId="5" fillId="0" borderId="37" xfId="0" applyFont="1" applyFill="1" applyBorder="1" applyAlignment="1">
      <alignment horizontal="center" vertical="center"/>
    </xf>
    <xf numFmtId="0" fontId="5" fillId="0" borderId="38" xfId="0" applyFont="1" applyBorder="1" applyAlignment="1">
      <alignment wrapText="1"/>
    </xf>
    <xf numFmtId="0" fontId="5" fillId="0" borderId="27" xfId="0" applyFont="1" applyFill="1" applyBorder="1" applyAlignment="1">
      <alignment vertical="top" wrapText="1"/>
    </xf>
    <xf numFmtId="0" fontId="0" fillId="0" borderId="27" xfId="0" applyFont="1" applyFill="1" applyBorder="1" applyAlignment="1">
      <alignment vertical="top" wrapText="1"/>
    </xf>
    <xf numFmtId="0" fontId="5" fillId="0" borderId="41" xfId="0" quotePrefix="1" applyFont="1" applyBorder="1" applyAlignment="1">
      <alignment vertical="top" wrapText="1"/>
    </xf>
    <xf numFmtId="0" fontId="6" fillId="0" borderId="3" xfId="0" applyFont="1" applyFill="1" applyBorder="1" applyAlignment="1">
      <alignment vertical="top" wrapText="1"/>
    </xf>
    <xf numFmtId="0" fontId="5" fillId="0" borderId="12" xfId="0" applyFont="1" applyFill="1" applyBorder="1" applyAlignment="1">
      <alignment vertical="top"/>
    </xf>
    <xf numFmtId="0" fontId="5" fillId="0" borderId="3" xfId="0" applyFont="1" applyFill="1" applyBorder="1" applyAlignment="1">
      <alignment horizontal="center" vertical="top"/>
    </xf>
    <xf numFmtId="0" fontId="0" fillId="0" borderId="10" xfId="0" applyFont="1" applyBorder="1" applyAlignment="1">
      <alignment horizontal="left" vertical="top"/>
    </xf>
    <xf numFmtId="0" fontId="5" fillId="0" borderId="31" xfId="0" applyFont="1" applyBorder="1" applyAlignment="1">
      <alignment vertical="top" wrapText="1"/>
    </xf>
    <xf numFmtId="0" fontId="0" fillId="0" borderId="31" xfId="0" quotePrefix="1" applyFont="1" applyFill="1" applyBorder="1" applyAlignment="1">
      <alignment vertical="top" wrapText="1"/>
    </xf>
    <xf numFmtId="0" fontId="6" fillId="0" borderId="3" xfId="0" applyFont="1" applyFill="1" applyBorder="1" applyAlignment="1">
      <alignment horizontal="center" vertical="top"/>
    </xf>
    <xf numFmtId="0" fontId="5" fillId="0" borderId="3" xfId="0" applyFont="1" applyBorder="1"/>
    <xf numFmtId="0" fontId="5" fillId="0" borderId="3" xfId="0" applyFont="1" applyBorder="1" applyAlignment="1">
      <alignment vertical="top"/>
    </xf>
    <xf numFmtId="0" fontId="0"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0" fillId="0" borderId="13" xfId="0" applyBorder="1" applyAlignment="1">
      <alignment vertical="top" wrapText="1"/>
    </xf>
    <xf numFmtId="0" fontId="0" fillId="0" borderId="13" xfId="0" applyBorder="1" applyAlignment="1">
      <alignment wrapText="1"/>
    </xf>
    <xf numFmtId="0" fontId="1" fillId="3" borderId="3" xfId="0" applyFont="1" applyFill="1" applyBorder="1" applyAlignment="1">
      <alignment horizontal="left"/>
    </xf>
    <xf numFmtId="0" fontId="0" fillId="0" borderId="3" xfId="0" applyBorder="1"/>
    <xf numFmtId="0" fontId="18" fillId="6" borderId="21" xfId="0" applyFont="1" applyFill="1" applyBorder="1" applyAlignment="1">
      <alignment vertical="top" wrapText="1"/>
    </xf>
    <xf numFmtId="0" fontId="18" fillId="6" borderId="24" xfId="0" applyFont="1" applyFill="1" applyBorder="1" applyAlignment="1">
      <alignment vertical="top" wrapText="1"/>
    </xf>
    <xf numFmtId="0" fontId="15" fillId="0" borderId="24" xfId="0" applyFont="1" applyBorder="1" applyAlignment="1">
      <alignment vertical="top" wrapText="1"/>
    </xf>
    <xf numFmtId="0" fontId="5" fillId="0" borderId="4" xfId="0" quotePrefix="1" applyFont="1" applyFill="1" applyBorder="1" applyAlignment="1">
      <alignment vertical="top" wrapText="1"/>
    </xf>
    <xf numFmtId="0" fontId="5" fillId="0" borderId="39" xfId="0" applyFont="1" applyBorder="1" applyAlignment="1">
      <alignment vertical="top" wrapText="1"/>
    </xf>
    <xf numFmtId="0" fontId="5" fillId="0" borderId="10" xfId="0" applyFont="1" applyFill="1" applyBorder="1" applyAlignment="1">
      <alignment horizontal="center" vertical="center"/>
    </xf>
    <xf numFmtId="0" fontId="5" fillId="0" borderId="11" xfId="0" applyFont="1" applyBorder="1" applyAlignment="1">
      <alignment vertical="top"/>
    </xf>
    <xf numFmtId="0" fontId="5" fillId="0" borderId="13" xfId="0" quotePrefix="1" applyFont="1" applyBorder="1" applyAlignment="1">
      <alignment vertical="top" wrapText="1"/>
    </xf>
    <xf numFmtId="0" fontId="5" fillId="0" borderId="3" xfId="0" applyFont="1" applyFill="1" applyBorder="1" applyAlignment="1">
      <alignment vertical="top" wrapText="1"/>
    </xf>
    <xf numFmtId="0" fontId="5" fillId="0" borderId="3" xfId="0" applyFont="1" applyBorder="1" applyAlignment="1">
      <alignment vertical="top" wrapText="1"/>
    </xf>
    <xf numFmtId="0" fontId="5" fillId="0" borderId="11" xfId="0" applyFont="1" applyBorder="1" applyAlignment="1">
      <alignment wrapText="1"/>
    </xf>
    <xf numFmtId="0" fontId="5" fillId="0" borderId="31" xfId="0" applyFont="1" applyFill="1" applyBorder="1" applyAlignment="1">
      <alignment vertical="top" wrapText="1"/>
    </xf>
    <xf numFmtId="0" fontId="5" fillId="0" borderId="10" xfId="0" applyFont="1" applyFill="1" applyBorder="1" applyAlignment="1">
      <alignment vertical="top"/>
    </xf>
    <xf numFmtId="0" fontId="0" fillId="0" borderId="0" xfId="0" applyAlignment="1">
      <alignment horizontal="left" vertical="top"/>
    </xf>
    <xf numFmtId="0" fontId="0" fillId="0" borderId="0" xfId="0"/>
    <xf numFmtId="0" fontId="5" fillId="2" borderId="13" xfId="0" applyFont="1" applyFill="1" applyBorder="1" applyAlignment="1">
      <alignment horizontal="left" vertical="top" wrapText="1"/>
    </xf>
    <xf numFmtId="0" fontId="5" fillId="2" borderId="3" xfId="0" applyFont="1" applyFill="1" applyBorder="1" applyAlignment="1">
      <alignment vertical="top" wrapText="1"/>
    </xf>
    <xf numFmtId="0" fontId="5" fillId="2" borderId="13" xfId="0" applyFont="1" applyFill="1" applyBorder="1" applyAlignment="1">
      <alignment vertical="top" wrapText="1"/>
    </xf>
    <xf numFmtId="0" fontId="5" fillId="0" borderId="3" xfId="0" applyFont="1" applyFill="1" applyBorder="1" applyAlignment="1">
      <alignment horizontal="left" vertical="top" wrapText="1"/>
    </xf>
    <xf numFmtId="0" fontId="13" fillId="0" borderId="3" xfId="0" applyFont="1" applyBorder="1" applyAlignment="1">
      <alignment horizontal="center" vertical="center" wrapText="1"/>
    </xf>
    <xf numFmtId="0" fontId="0" fillId="0" borderId="13" xfId="0" applyFill="1" applyBorder="1" applyAlignment="1">
      <alignment horizontal="left" vertical="top" wrapText="1"/>
    </xf>
    <xf numFmtId="0" fontId="0" fillId="2" borderId="3" xfId="0" applyFill="1" applyBorder="1" applyAlignment="1">
      <alignment horizontal="left" vertical="top" wrapText="1"/>
    </xf>
    <xf numFmtId="0" fontId="13" fillId="0" borderId="3" xfId="0" applyFont="1" applyBorder="1" applyAlignment="1">
      <alignment vertical="center" wrapText="1"/>
    </xf>
    <xf numFmtId="0" fontId="5" fillId="0" borderId="37" xfId="0" applyFont="1" applyFill="1" applyBorder="1" applyAlignment="1">
      <alignment horizontal="center" vertical="top"/>
    </xf>
    <xf numFmtId="0" fontId="1" fillId="7" borderId="7" xfId="0" applyFont="1" applyFill="1" applyBorder="1" applyAlignment="1">
      <alignment horizontal="left" vertical="center" wrapText="1"/>
    </xf>
    <xf numFmtId="0" fontId="0" fillId="7" borderId="9" xfId="0" applyFill="1" applyBorder="1"/>
    <xf numFmtId="0" fontId="9" fillId="2" borderId="31" xfId="0" applyFont="1" applyFill="1" applyBorder="1" applyAlignment="1">
      <alignment vertical="top"/>
    </xf>
    <xf numFmtId="0" fontId="9" fillId="2" borderId="27" xfId="0" applyFont="1" applyFill="1" applyBorder="1" applyAlignment="1">
      <alignment vertical="top"/>
    </xf>
    <xf numFmtId="0" fontId="1" fillId="7" borderId="27" xfId="0" applyFont="1" applyFill="1" applyBorder="1" applyAlignment="1">
      <alignment horizontal="left" vertical="center" wrapText="1"/>
    </xf>
    <xf numFmtId="0" fontId="0" fillId="7" borderId="27" xfId="0" applyFill="1" applyBorder="1"/>
    <xf numFmtId="0" fontId="0" fillId="7" borderId="41" xfId="0" applyFill="1" applyBorder="1"/>
    <xf numFmtId="0" fontId="5" fillId="7" borderId="7" xfId="0" applyFont="1" applyFill="1" applyBorder="1" applyAlignment="1">
      <alignment wrapText="1"/>
    </xf>
    <xf numFmtId="0" fontId="0" fillId="2" borderId="3" xfId="0" applyFont="1" applyFill="1" applyBorder="1" applyAlignment="1">
      <alignment vertical="top" wrapText="1"/>
    </xf>
    <xf numFmtId="0" fontId="0" fillId="2" borderId="3" xfId="0" applyFont="1" applyFill="1" applyBorder="1" applyAlignment="1">
      <alignment vertical="top"/>
    </xf>
    <xf numFmtId="0" fontId="0" fillId="2" borderId="44" xfId="0" applyFont="1" applyFill="1" applyBorder="1" applyAlignment="1">
      <alignment vertical="top"/>
    </xf>
    <xf numFmtId="0" fontId="3" fillId="0" borderId="3" xfId="0" applyFont="1" applyFill="1" applyBorder="1" applyAlignment="1">
      <alignment horizontal="left" vertical="top" wrapText="1"/>
    </xf>
    <xf numFmtId="0" fontId="3" fillId="0" borderId="13" xfId="0" applyFont="1" applyFill="1" applyBorder="1" applyAlignment="1">
      <alignment horizontal="left" vertical="top" wrapText="1"/>
    </xf>
    <xf numFmtId="0" fontId="5" fillId="0" borderId="38" xfId="0" applyFont="1" applyBorder="1" applyAlignment="1">
      <alignment vertical="top"/>
    </xf>
    <xf numFmtId="0" fontId="6" fillId="0" borderId="40" xfId="0" applyFont="1" applyFill="1" applyBorder="1" applyAlignment="1">
      <alignment vertical="top"/>
    </xf>
    <xf numFmtId="0" fontId="5" fillId="0" borderId="41" xfId="0" applyFont="1" applyBorder="1" applyAlignment="1">
      <alignment vertical="top" wrapText="1"/>
    </xf>
    <xf numFmtId="0" fontId="0" fillId="2" borderId="31" xfId="0" applyFill="1" applyBorder="1" applyAlignment="1">
      <alignment horizontal="left" vertical="top" wrapText="1"/>
    </xf>
    <xf numFmtId="0" fontId="5" fillId="0" borderId="42" xfId="0" applyFont="1" applyBorder="1" applyAlignment="1">
      <alignment vertical="top"/>
    </xf>
    <xf numFmtId="0" fontId="0" fillId="0" borderId="13" xfId="0" applyBorder="1" applyAlignment="1">
      <alignment horizontal="left" vertical="top" wrapText="1"/>
    </xf>
    <xf numFmtId="0" fontId="5" fillId="0" borderId="43" xfId="0" applyFont="1" applyBorder="1" applyAlignment="1">
      <alignment wrapText="1"/>
    </xf>
    <xf numFmtId="0" fontId="0" fillId="0" borderId="0" xfId="0" applyAlignment="1">
      <alignment horizontal="left" vertical="top" wrapText="1"/>
    </xf>
    <xf numFmtId="0" fontId="1" fillId="0" borderId="19" xfId="0" applyFont="1" applyBorder="1" applyAlignment="1">
      <alignment horizontal="left" vertical="center"/>
    </xf>
    <xf numFmtId="0" fontId="1" fillId="7" borderId="8" xfId="0" applyFont="1" applyFill="1" applyBorder="1" applyAlignment="1">
      <alignment horizontal="left" vertical="center" wrapText="1"/>
    </xf>
    <xf numFmtId="0" fontId="0" fillId="7" borderId="8" xfId="0" applyFill="1" applyBorder="1"/>
    <xf numFmtId="0" fontId="0" fillId="7" borderId="20" xfId="0" applyFill="1" applyBorder="1"/>
    <xf numFmtId="0" fontId="0" fillId="0" borderId="0" xfId="0" applyFill="1" applyBorder="1" applyAlignment="1"/>
    <xf numFmtId="0" fontId="0" fillId="2" borderId="31" xfId="0" applyFont="1" applyFill="1" applyBorder="1" applyAlignment="1">
      <alignment vertical="top" wrapText="1"/>
    </xf>
    <xf numFmtId="0" fontId="0" fillId="2" borderId="4" xfId="0" applyFont="1" applyFill="1" applyBorder="1" applyAlignment="1">
      <alignment vertical="top" wrapText="1"/>
    </xf>
    <xf numFmtId="0" fontId="0" fillId="2" borderId="27" xfId="0" applyFont="1" applyFill="1" applyBorder="1" applyAlignment="1">
      <alignment vertical="top" wrapText="1"/>
    </xf>
    <xf numFmtId="0" fontId="0" fillId="0" borderId="3" xfId="0" applyFill="1" applyBorder="1" applyAlignment="1">
      <alignment horizontal="left" vertical="top"/>
    </xf>
    <xf numFmtId="0" fontId="0" fillId="0" borderId="3" xfId="0" applyFill="1" applyBorder="1" applyAlignment="1">
      <alignment horizontal="left" vertical="top" wrapText="1"/>
    </xf>
    <xf numFmtId="0" fontId="0" fillId="7" borderId="3" xfId="0" applyFill="1" applyBorder="1"/>
    <xf numFmtId="0" fontId="5" fillId="0" borderId="31" xfId="0" quotePrefix="1" applyFont="1" applyFill="1" applyBorder="1" applyAlignment="1">
      <alignment vertical="top" wrapText="1"/>
    </xf>
    <xf numFmtId="0" fontId="5" fillId="0" borderId="4" xfId="0" applyFont="1" applyFill="1" applyBorder="1" applyAlignment="1">
      <alignment vertical="top" wrapText="1"/>
    </xf>
    <xf numFmtId="0" fontId="5" fillId="0" borderId="31" xfId="0" applyFont="1" applyFill="1" applyBorder="1" applyAlignment="1">
      <alignment horizontal="center" vertical="top"/>
    </xf>
    <xf numFmtId="0" fontId="5" fillId="0" borderId="31" xfId="0" applyFont="1" applyBorder="1" applyAlignment="1">
      <alignment vertical="top"/>
    </xf>
    <xf numFmtId="0" fontId="19" fillId="0" borderId="0" xfId="0" applyFont="1" applyFill="1"/>
    <xf numFmtId="0" fontId="5" fillId="2" borderId="4" xfId="0" quotePrefix="1" applyFont="1" applyFill="1" applyBorder="1" applyAlignment="1">
      <alignment horizontal="left" vertical="top" wrapText="1"/>
    </xf>
    <xf numFmtId="0" fontId="5" fillId="2" borderId="31" xfId="0" quotePrefix="1" applyFont="1" applyFill="1" applyBorder="1" applyAlignment="1">
      <alignment vertical="top" wrapText="1"/>
    </xf>
    <xf numFmtId="0" fontId="5" fillId="2" borderId="27" xfId="0" quotePrefix="1" applyFont="1" applyFill="1" applyBorder="1" applyAlignment="1">
      <alignment vertical="top" wrapText="1"/>
    </xf>
    <xf numFmtId="0" fontId="5" fillId="2" borderId="3" xfId="0" quotePrefix="1" applyFont="1" applyFill="1" applyBorder="1" applyAlignment="1">
      <alignment vertical="top" wrapText="1"/>
    </xf>
    <xf numFmtId="0" fontId="0" fillId="0" borderId="37" xfId="0" applyFont="1" applyBorder="1" applyAlignment="1">
      <alignment horizontal="left" vertical="top"/>
    </xf>
    <xf numFmtId="0" fontId="0" fillId="2" borderId="31" xfId="0" applyFont="1" applyFill="1" applyBorder="1" applyAlignment="1">
      <alignment horizontal="left" vertical="top"/>
    </xf>
    <xf numFmtId="0" fontId="13" fillId="0" borderId="3" xfId="0" applyFont="1" applyBorder="1" applyAlignment="1">
      <alignment horizontal="left" vertical="center" wrapText="1"/>
    </xf>
    <xf numFmtId="0" fontId="18" fillId="6" borderId="26" xfId="0" applyFont="1" applyFill="1" applyBorder="1" applyAlignment="1">
      <alignment vertical="top" wrapText="1"/>
    </xf>
    <xf numFmtId="0" fontId="18" fillId="6" borderId="23" xfId="0" applyFont="1" applyFill="1" applyBorder="1" applyAlignment="1">
      <alignment vertical="top" wrapText="1"/>
    </xf>
    <xf numFmtId="0" fontId="5" fillId="2" borderId="31" xfId="0" applyFont="1" applyFill="1" applyBorder="1" applyAlignment="1">
      <alignment horizontal="left" vertical="top" wrapText="1"/>
    </xf>
    <xf numFmtId="0" fontId="5" fillId="2" borderId="31" xfId="0" applyFont="1" applyFill="1" applyBorder="1" applyAlignment="1">
      <alignment vertical="top" wrapText="1"/>
    </xf>
    <xf numFmtId="0" fontId="0" fillId="7" borderId="33" xfId="0" applyFill="1" applyBorder="1"/>
    <xf numFmtId="0" fontId="0" fillId="7" borderId="7" xfId="0" applyFill="1" applyBorder="1"/>
    <xf numFmtId="0" fontId="5" fillId="2" borderId="3" xfId="0" applyFont="1" applyFill="1" applyBorder="1" applyAlignment="1">
      <alignment horizontal="left" vertical="top" wrapText="1"/>
    </xf>
    <xf numFmtId="0" fontId="0" fillId="2" borderId="37" xfId="0" applyFill="1" applyBorder="1" applyAlignment="1">
      <alignment horizontal="left" vertical="top"/>
    </xf>
    <xf numFmtId="0" fontId="0" fillId="2" borderId="31" xfId="0" applyFill="1" applyBorder="1" applyAlignment="1">
      <alignment horizontal="left" vertical="top"/>
    </xf>
    <xf numFmtId="0" fontId="0" fillId="0" borderId="12" xfId="0" applyBorder="1" applyAlignment="1">
      <alignment horizontal="center" vertical="top"/>
    </xf>
    <xf numFmtId="0" fontId="5" fillId="2" borderId="3" xfId="0" applyFont="1" applyFill="1" applyBorder="1" applyAlignment="1">
      <alignment horizontal="left" vertical="top"/>
    </xf>
    <xf numFmtId="0" fontId="0" fillId="2" borderId="10" xfId="0" applyFill="1" applyBorder="1" applyAlignment="1">
      <alignment horizontal="left" vertical="top"/>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18" fillId="6" borderId="47" xfId="0" applyFont="1" applyFill="1" applyBorder="1" applyAlignment="1">
      <alignment vertical="top" wrapText="1"/>
    </xf>
    <xf numFmtId="0" fontId="0" fillId="0" borderId="0" xfId="0" applyFont="1" applyBorder="1" applyAlignment="1">
      <alignment vertical="top"/>
    </xf>
    <xf numFmtId="0" fontId="11" fillId="0" borderId="21" xfId="0" applyFont="1" applyBorder="1" applyAlignment="1">
      <alignment horizontal="left" vertical="top" wrapText="1"/>
    </xf>
    <xf numFmtId="0" fontId="5" fillId="2" borderId="3" xfId="0" applyFont="1" applyFill="1" applyBorder="1" applyAlignment="1">
      <alignment vertical="top"/>
    </xf>
    <xf numFmtId="0" fontId="5" fillId="0" borderId="10" xfId="0" applyFont="1" applyBorder="1" applyAlignment="1">
      <alignment vertical="top"/>
    </xf>
    <xf numFmtId="0" fontId="3" fillId="0" borderId="31" xfId="0" applyFont="1" applyFill="1" applyBorder="1" applyAlignment="1">
      <alignment horizontal="left" vertical="top" wrapText="1"/>
    </xf>
    <xf numFmtId="0" fontId="5" fillId="0" borderId="3" xfId="0" applyFont="1" applyFill="1" applyBorder="1" applyAlignment="1">
      <alignment horizontal="left" vertical="top"/>
    </xf>
    <xf numFmtId="0" fontId="0" fillId="2" borderId="31" xfId="0" applyFont="1" applyFill="1" applyBorder="1" applyAlignment="1">
      <alignment horizontal="left" vertical="top" wrapText="1"/>
    </xf>
    <xf numFmtId="0" fontId="3" fillId="2" borderId="3" xfId="0" applyFont="1" applyFill="1" applyBorder="1" applyAlignment="1">
      <alignment horizontal="left" vertical="top" wrapText="1"/>
    </xf>
    <xf numFmtId="0" fontId="5" fillId="0" borderId="10" xfId="0" applyFont="1" applyFill="1" applyBorder="1" applyAlignment="1">
      <alignment horizontal="center" vertical="top"/>
    </xf>
    <xf numFmtId="0" fontId="5" fillId="0" borderId="12" xfId="0" applyFont="1" applyFill="1" applyBorder="1" applyAlignment="1">
      <alignment horizontal="left" vertical="top"/>
    </xf>
    <xf numFmtId="0" fontId="5" fillId="0" borderId="31" xfId="0" quotePrefix="1" applyFont="1" applyBorder="1" applyAlignment="1">
      <alignment vertical="top" wrapText="1"/>
    </xf>
    <xf numFmtId="0" fontId="5" fillId="0" borderId="6" xfId="0" applyFont="1" applyFill="1" applyBorder="1" applyAlignment="1">
      <alignment horizontal="center" vertical="top"/>
    </xf>
    <xf numFmtId="0" fontId="0" fillId="0" borderId="7" xfId="0" applyBorder="1" applyAlignment="1">
      <alignment vertical="top" wrapText="1"/>
    </xf>
    <xf numFmtId="0" fontId="0" fillId="0" borderId="7" xfId="0" applyBorder="1" applyAlignment="1">
      <alignment wrapText="1"/>
    </xf>
    <xf numFmtId="0" fontId="0" fillId="0" borderId="7" xfId="0" applyBorder="1"/>
    <xf numFmtId="0" fontId="0" fillId="0" borderId="9" xfId="0" applyBorder="1"/>
    <xf numFmtId="0" fontId="0" fillId="0" borderId="6" xfId="0" applyBorder="1" applyAlignment="1">
      <alignment horizontal="center" vertical="top"/>
    </xf>
    <xf numFmtId="0" fontId="5" fillId="2" borderId="31" xfId="0" applyFont="1" applyFill="1" applyBorder="1" applyAlignment="1">
      <alignment horizontal="left" vertical="top"/>
    </xf>
    <xf numFmtId="0" fontId="13" fillId="0" borderId="31" xfId="0" applyFont="1" applyBorder="1" applyAlignment="1">
      <alignment horizontal="center" vertical="center" wrapText="1"/>
    </xf>
    <xf numFmtId="0" fontId="14" fillId="0" borderId="31" xfId="0" applyFont="1" applyBorder="1" applyAlignment="1">
      <alignment horizontal="left" vertical="center" wrapText="1"/>
    </xf>
    <xf numFmtId="0" fontId="14" fillId="0" borderId="3" xfId="0" applyFont="1" applyBorder="1" applyAlignment="1">
      <alignment horizontal="left" vertical="center" wrapText="1"/>
    </xf>
    <xf numFmtId="0" fontId="13" fillId="0" borderId="0" xfId="0" applyFont="1" applyBorder="1" applyAlignment="1">
      <alignment horizontal="center" vertical="center" wrapText="1"/>
    </xf>
    <xf numFmtId="0" fontId="14" fillId="0" borderId="0" xfId="0" applyFont="1" applyBorder="1" applyAlignment="1">
      <alignment horizontal="left" vertical="center" wrapText="1"/>
    </xf>
    <xf numFmtId="0" fontId="13" fillId="0" borderId="0" xfId="0" applyFont="1" applyFill="1" applyBorder="1" applyAlignment="1">
      <alignment horizontal="center" vertical="center" wrapText="1"/>
    </xf>
    <xf numFmtId="0" fontId="0" fillId="0" borderId="0" xfId="0" applyBorder="1" applyAlignment="1">
      <alignment wrapText="1"/>
    </xf>
    <xf numFmtId="0" fontId="13" fillId="0" borderId="31" xfId="0" applyFont="1" applyBorder="1" applyAlignment="1">
      <alignment horizontal="left" vertical="center" wrapText="1"/>
    </xf>
    <xf numFmtId="0" fontId="10" fillId="5" borderId="21" xfId="0" applyFont="1" applyFill="1" applyBorder="1" applyAlignment="1">
      <alignment vertical="top" wrapText="1"/>
    </xf>
    <xf numFmtId="0" fontId="0" fillId="8" borderId="0" xfId="0" applyFill="1"/>
    <xf numFmtId="0" fontId="1" fillId="8" borderId="6" xfId="0" applyFont="1" applyFill="1" applyBorder="1"/>
    <xf numFmtId="0" fontId="1" fillId="8" borderId="7" xfId="0" applyFont="1" applyFill="1" applyBorder="1"/>
    <xf numFmtId="0" fontId="1" fillId="8" borderId="9" xfId="0" applyFont="1" applyFill="1" applyBorder="1"/>
    <xf numFmtId="0" fontId="0" fillId="8" borderId="10" xfId="0" applyFill="1" applyBorder="1" applyAlignment="1">
      <alignment vertical="top" wrapText="1"/>
    </xf>
    <xf numFmtId="0" fontId="0" fillId="8" borderId="3" xfId="0" applyFill="1" applyBorder="1" applyAlignment="1">
      <alignment vertical="top" wrapText="1"/>
    </xf>
    <xf numFmtId="0" fontId="0" fillId="8" borderId="11" xfId="0" applyFill="1" applyBorder="1" applyAlignment="1">
      <alignment vertical="top" wrapText="1"/>
    </xf>
    <xf numFmtId="0" fontId="0" fillId="8" borderId="12" xfId="0" applyFill="1" applyBorder="1" applyAlignment="1">
      <alignment vertical="top" wrapText="1"/>
    </xf>
    <xf numFmtId="0" fontId="0" fillId="8" borderId="13" xfId="0" applyFill="1" applyBorder="1" applyAlignment="1">
      <alignment vertical="top" wrapText="1"/>
    </xf>
    <xf numFmtId="0" fontId="0" fillId="8" borderId="14" xfId="0" applyFill="1" applyBorder="1" applyAlignment="1">
      <alignment vertical="top" wrapText="1"/>
    </xf>
    <xf numFmtId="0" fontId="20" fillId="2" borderId="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5" fillId="2" borderId="31" xfId="0" applyFont="1" applyFill="1" applyBorder="1" applyAlignment="1">
      <alignment horizontal="left" vertical="top"/>
    </xf>
    <xf numFmtId="0" fontId="5" fillId="2" borderId="31" xfId="0" applyFont="1" applyFill="1" applyBorder="1" applyAlignment="1">
      <alignment vertical="top" wrapText="1"/>
    </xf>
    <xf numFmtId="0" fontId="11" fillId="0" borderId="0" xfId="0" applyFont="1" applyBorder="1" applyAlignment="1">
      <alignment vertical="top" wrapText="1"/>
    </xf>
    <xf numFmtId="0" fontId="18" fillId="6" borderId="46" xfId="0" applyFont="1" applyFill="1" applyBorder="1" applyAlignment="1">
      <alignment vertical="top" wrapText="1"/>
    </xf>
    <xf numFmtId="0" fontId="18" fillId="6" borderId="22" xfId="0" applyFont="1" applyFill="1" applyBorder="1" applyAlignment="1">
      <alignment vertical="top" wrapText="1"/>
    </xf>
    <xf numFmtId="0" fontId="18" fillId="2" borderId="61" xfId="0" applyFont="1" applyFill="1" applyBorder="1" applyAlignment="1">
      <alignment horizontal="left" vertical="top" wrapText="1"/>
    </xf>
    <xf numFmtId="0" fontId="18" fillId="2" borderId="60" xfId="0" applyFont="1" applyFill="1" applyBorder="1" applyAlignment="1">
      <alignment horizontal="left" vertical="top" wrapText="1"/>
    </xf>
    <xf numFmtId="0" fontId="0" fillId="0" borderId="37" xfId="0" applyFill="1" applyBorder="1" applyAlignment="1">
      <alignment horizontal="left" vertical="top"/>
    </xf>
    <xf numFmtId="0" fontId="0" fillId="0" borderId="31" xfId="0" applyFill="1" applyBorder="1" applyAlignment="1">
      <alignment horizontal="left" vertical="top" wrapText="1"/>
    </xf>
    <xf numFmtId="0" fontId="0" fillId="7" borderId="50" xfId="0" applyFill="1" applyBorder="1"/>
    <xf numFmtId="0" fontId="5" fillId="2" borderId="13" xfId="0" quotePrefix="1" applyFont="1" applyFill="1" applyBorder="1" applyAlignment="1">
      <alignment horizontal="left" vertical="top" wrapText="1"/>
    </xf>
    <xf numFmtId="165" fontId="0" fillId="0" borderId="0" xfId="0" applyNumberFormat="1" applyFont="1" applyBorder="1" applyAlignment="1">
      <alignment vertical="top"/>
    </xf>
    <xf numFmtId="0" fontId="26" fillId="0" borderId="0" xfId="0" applyFont="1" applyAlignment="1">
      <alignment vertical="top" wrapText="1"/>
    </xf>
    <xf numFmtId="0" fontId="0" fillId="0" borderId="0" xfId="0" applyAlignment="1">
      <alignment horizontal="center" vertical="center"/>
    </xf>
    <xf numFmtId="0" fontId="26" fillId="2" borderId="46" xfId="0" applyFont="1" applyFill="1" applyBorder="1" applyAlignment="1">
      <alignment horizontal="centerContinuous" vertical="top" wrapText="1"/>
    </xf>
    <xf numFmtId="0" fontId="26" fillId="2" borderId="47" xfId="0" applyFont="1" applyFill="1" applyBorder="1" applyAlignment="1">
      <alignment horizontal="centerContinuous" vertical="top" wrapText="1"/>
    </xf>
    <xf numFmtId="0" fontId="26" fillId="2" borderId="24" xfId="0" applyFont="1" applyFill="1" applyBorder="1" applyAlignment="1">
      <alignment horizontal="centerContinuous" vertical="top" wrapText="1"/>
    </xf>
    <xf numFmtId="0" fontId="0" fillId="2" borderId="63" xfId="0" applyFill="1" applyBorder="1" applyAlignment="1">
      <alignment horizontal="left" vertical="top"/>
    </xf>
    <xf numFmtId="0" fontId="0" fillId="2" borderId="0" xfId="0" applyFill="1" applyBorder="1" applyAlignment="1">
      <alignment horizontal="left" vertical="top"/>
    </xf>
    <xf numFmtId="0" fontId="0" fillId="2" borderId="64" xfId="0" applyFill="1" applyBorder="1" applyAlignment="1">
      <alignment horizontal="left" vertical="top"/>
    </xf>
    <xf numFmtId="0" fontId="1" fillId="2" borderId="0" xfId="0" applyFont="1" applyFill="1" applyBorder="1" applyAlignment="1">
      <alignment horizontal="left" vertical="top"/>
    </xf>
    <xf numFmtId="0" fontId="0" fillId="2" borderId="0" xfId="0" quotePrefix="1" applyFill="1" applyBorder="1" applyAlignment="1">
      <alignment horizontal="left" vertical="top"/>
    </xf>
    <xf numFmtId="0" fontId="0" fillId="2" borderId="6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4" xfId="0"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4" xfId="0" applyFont="1" applyFill="1" applyBorder="1" applyAlignment="1">
      <alignment horizontal="center" vertical="center" wrapText="1"/>
    </xf>
    <xf numFmtId="9" fontId="1" fillId="2" borderId="63" xfId="0" applyNumberFormat="1" applyFont="1" applyFill="1" applyBorder="1" applyAlignment="1">
      <alignment horizontal="center" vertical="center" wrapText="1"/>
    </xf>
    <xf numFmtId="169" fontId="0" fillId="2" borderId="0" xfId="0" applyNumberFormat="1" applyFill="1" applyBorder="1" applyAlignment="1">
      <alignment horizontal="center" vertical="center" wrapText="1"/>
    </xf>
    <xf numFmtId="2" fontId="0" fillId="2" borderId="0" xfId="0" applyNumberFormat="1" applyFill="1" applyBorder="1" applyAlignment="1">
      <alignment horizontal="center" vertical="center" wrapText="1"/>
    </xf>
    <xf numFmtId="170" fontId="0" fillId="2" borderId="0" xfId="0" applyNumberFormat="1" applyFill="1" applyBorder="1" applyAlignment="1">
      <alignment horizontal="center" vertical="center" wrapText="1"/>
    </xf>
    <xf numFmtId="168" fontId="0" fillId="2" borderId="0" xfId="0" applyNumberFormat="1" applyFill="1" applyBorder="1" applyAlignment="1">
      <alignment horizontal="center" vertical="center" wrapText="1"/>
    </xf>
    <xf numFmtId="1" fontId="0" fillId="2" borderId="0" xfId="0" applyNumberFormat="1" applyFill="1" applyBorder="1" applyAlignment="1">
      <alignment horizontal="center" vertical="center" wrapText="1"/>
    </xf>
    <xf numFmtId="168" fontId="0" fillId="2" borderId="64" xfId="0" applyNumberFormat="1" applyFill="1" applyBorder="1" applyAlignment="1">
      <alignment horizontal="center" vertical="center" wrapText="1"/>
    </xf>
    <xf numFmtId="9" fontId="1" fillId="2" borderId="65" xfId="0" applyNumberFormat="1" applyFont="1" applyFill="1" applyBorder="1" applyAlignment="1">
      <alignment horizontal="center" vertical="center" wrapText="1"/>
    </xf>
    <xf numFmtId="169" fontId="0" fillId="2" borderId="58" xfId="0" applyNumberFormat="1" applyFill="1" applyBorder="1" applyAlignment="1">
      <alignment horizontal="center" vertical="center" wrapText="1"/>
    </xf>
    <xf numFmtId="0" fontId="0" fillId="2" borderId="58" xfId="0" applyFill="1" applyBorder="1" applyAlignment="1">
      <alignment horizontal="center" vertical="center" wrapText="1"/>
    </xf>
    <xf numFmtId="2" fontId="0" fillId="2" borderId="58" xfId="0" applyNumberFormat="1" applyFill="1" applyBorder="1" applyAlignment="1">
      <alignment horizontal="center" vertical="center" wrapText="1"/>
    </xf>
    <xf numFmtId="170" fontId="0" fillId="2" borderId="58" xfId="0" applyNumberFormat="1" applyFill="1" applyBorder="1" applyAlignment="1">
      <alignment horizontal="center" vertical="center" wrapText="1"/>
    </xf>
    <xf numFmtId="168" fontId="0" fillId="2" borderId="58" xfId="0" applyNumberFormat="1" applyFill="1" applyBorder="1" applyAlignment="1">
      <alignment horizontal="center" vertical="center" wrapText="1"/>
    </xf>
    <xf numFmtId="1" fontId="0" fillId="2" borderId="58" xfId="0" applyNumberFormat="1" applyFill="1" applyBorder="1" applyAlignment="1">
      <alignment horizontal="center" vertical="center" wrapText="1"/>
    </xf>
    <xf numFmtId="168" fontId="0" fillId="2" borderId="62" xfId="0" applyNumberFormat="1" applyFill="1" applyBorder="1" applyAlignment="1">
      <alignment horizontal="center" vertical="center" wrapText="1"/>
    </xf>
    <xf numFmtId="0" fontId="0" fillId="2" borderId="0" xfId="0" applyFill="1" applyAlignment="1">
      <alignment horizontal="left" vertical="top" wrapText="1"/>
    </xf>
    <xf numFmtId="0" fontId="0" fillId="2" borderId="0" xfId="0" applyFill="1" applyAlignment="1">
      <alignment wrapText="1"/>
    </xf>
    <xf numFmtId="0" fontId="1" fillId="2" borderId="22" xfId="0" applyFont="1" applyFill="1" applyBorder="1" applyAlignment="1">
      <alignment horizontal="centerContinuous" vertical="center"/>
    </xf>
    <xf numFmtId="0" fontId="1" fillId="2" borderId="18" xfId="0" applyFont="1" applyFill="1" applyBorder="1" applyAlignment="1">
      <alignment horizontal="centerContinuous" vertical="center"/>
    </xf>
    <xf numFmtId="0" fontId="1" fillId="2" borderId="23" xfId="0" applyFont="1" applyFill="1" applyBorder="1" applyAlignment="1">
      <alignment horizontal="centerContinuous" vertical="center"/>
    </xf>
    <xf numFmtId="0" fontId="0" fillId="2" borderId="63" xfId="0" applyFill="1" applyBorder="1"/>
    <xf numFmtId="0" fontId="0" fillId="2" borderId="0" xfId="0" applyFill="1" applyBorder="1"/>
    <xf numFmtId="0" fontId="0" fillId="2" borderId="3" xfId="0" applyFill="1" applyBorder="1" applyAlignment="1">
      <alignment horizontal="center" vertical="center"/>
    </xf>
    <xf numFmtId="0" fontId="0" fillId="2" borderId="64" xfId="0" applyFill="1" applyBorder="1"/>
    <xf numFmtId="168" fontId="0" fillId="2" borderId="3" xfId="0" applyNumberFormat="1" applyFill="1" applyBorder="1" applyAlignment="1">
      <alignment horizontal="center" vertical="center"/>
    </xf>
    <xf numFmtId="0" fontId="0" fillId="2" borderId="65" xfId="0" applyFill="1" applyBorder="1"/>
    <xf numFmtId="0" fontId="0" fillId="2" borderId="58" xfId="0" applyFill="1" applyBorder="1"/>
    <xf numFmtId="0" fontId="0" fillId="2" borderId="62" xfId="0" applyFill="1" applyBorder="1"/>
    <xf numFmtId="0" fontId="0" fillId="9" borderId="11" xfId="0" applyFill="1" applyBorder="1"/>
    <xf numFmtId="0" fontId="0" fillId="9" borderId="43" xfId="0" applyFill="1" applyBorder="1"/>
    <xf numFmtId="0" fontId="0" fillId="9" borderId="3" xfId="0" quotePrefix="1" applyFill="1" applyBorder="1" applyAlignment="1">
      <alignment horizontal="left" vertical="top" wrapText="1"/>
    </xf>
    <xf numFmtId="0" fontId="0" fillId="9" borderId="11" xfId="0" applyFill="1" applyBorder="1" applyAlignment="1">
      <alignment horizontal="left" vertical="top"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9" xfId="0" applyFont="1" applyFill="1" applyBorder="1" applyAlignment="1">
      <alignment horizontal="center" vertical="center" wrapText="1"/>
    </xf>
    <xf numFmtId="2" fontId="5" fillId="9" borderId="3" xfId="0" applyNumberFormat="1" applyFont="1" applyFill="1" applyBorder="1" applyAlignment="1">
      <alignment horizontal="center" vertical="top" wrapText="1"/>
    </xf>
    <xf numFmtId="168" fontId="5" fillId="9" borderId="3" xfId="0" applyNumberFormat="1" applyFont="1" applyFill="1" applyBorder="1" applyAlignment="1">
      <alignment horizontal="center" vertical="center" wrapText="1"/>
    </xf>
    <xf numFmtId="0" fontId="0" fillId="9" borderId="11" xfId="0" quotePrefix="1" applyFill="1" applyBorder="1" applyAlignment="1">
      <alignment horizontal="left" vertical="top" wrapText="1"/>
    </xf>
    <xf numFmtId="0" fontId="0" fillId="9" borderId="13" xfId="0" quotePrefix="1" applyFill="1" applyBorder="1" applyAlignment="1">
      <alignment horizontal="left" vertical="top" wrapText="1"/>
    </xf>
    <xf numFmtId="0" fontId="5" fillId="9" borderId="14" xfId="0" applyFont="1" applyFill="1" applyBorder="1" applyAlignment="1">
      <alignment horizontal="left" vertical="top" wrapText="1"/>
    </xf>
    <xf numFmtId="0" fontId="0" fillId="9" borderId="31" xfId="0" quotePrefix="1" applyFill="1" applyBorder="1" applyAlignment="1">
      <alignment horizontal="left" vertical="top" wrapText="1"/>
    </xf>
    <xf numFmtId="0" fontId="0" fillId="9" borderId="38" xfId="0" applyFill="1" applyBorder="1" applyAlignment="1">
      <alignment horizontal="left" vertical="top" wrapText="1"/>
    </xf>
    <xf numFmtId="0" fontId="5" fillId="9" borderId="11" xfId="0" applyFont="1" applyFill="1" applyBorder="1" applyAlignment="1">
      <alignment horizontal="left" vertical="top" wrapText="1"/>
    </xf>
    <xf numFmtId="0" fontId="5" fillId="9" borderId="38" xfId="0" applyFont="1" applyFill="1" applyBorder="1" applyAlignment="1">
      <alignment horizontal="left" vertical="top" wrapText="1"/>
    </xf>
    <xf numFmtId="0" fontId="5" fillId="9" borderId="3" xfId="0" applyFont="1" applyFill="1" applyBorder="1" applyAlignment="1">
      <alignment horizontal="center" vertical="center" wrapText="1"/>
    </xf>
    <xf numFmtId="0" fontId="0" fillId="9" borderId="31" xfId="0" applyFill="1" applyBorder="1" applyAlignment="1">
      <alignment vertical="top" wrapText="1"/>
    </xf>
    <xf numFmtId="0" fontId="0" fillId="9" borderId="3" xfId="0" applyFill="1" applyBorder="1" applyAlignment="1">
      <alignment vertical="top" wrapText="1"/>
    </xf>
    <xf numFmtId="0" fontId="0" fillId="9" borderId="11" xfId="0" applyFill="1" applyBorder="1" applyAlignment="1">
      <alignment vertical="top" wrapText="1"/>
    </xf>
    <xf numFmtId="0" fontId="0" fillId="9" borderId="38" xfId="0" applyFill="1" applyBorder="1" applyAlignment="1">
      <alignment vertical="top" wrapText="1"/>
    </xf>
    <xf numFmtId="0" fontId="0" fillId="9" borderId="3" xfId="0" quotePrefix="1" applyFill="1" applyBorder="1" applyAlignment="1">
      <alignment vertical="top" wrapText="1"/>
    </xf>
    <xf numFmtId="0" fontId="3" fillId="9" borderId="3" xfId="0" applyFont="1" applyFill="1" applyBorder="1" applyAlignment="1">
      <alignment horizontal="left" vertical="top" wrapText="1"/>
    </xf>
    <xf numFmtId="0" fontId="3" fillId="9" borderId="13" xfId="0" applyFont="1" applyFill="1" applyBorder="1" applyAlignment="1">
      <alignment horizontal="left" vertical="top" wrapText="1"/>
    </xf>
    <xf numFmtId="0" fontId="0" fillId="9" borderId="14" xfId="0" applyFill="1" applyBorder="1" applyAlignment="1">
      <alignment horizontal="left" vertical="top" wrapText="1"/>
    </xf>
    <xf numFmtId="0" fontId="8" fillId="9" borderId="13" xfId="0" applyFont="1" applyFill="1" applyBorder="1" applyAlignment="1">
      <alignment horizontal="left" vertical="top" wrapText="1"/>
    </xf>
    <xf numFmtId="0" fontId="5" fillId="9" borderId="28" xfId="0" applyFont="1" applyFill="1" applyBorder="1" applyAlignment="1">
      <alignment horizontal="center" vertical="top" wrapText="1"/>
    </xf>
    <xf numFmtId="0" fontId="5" fillId="9" borderId="3" xfId="0" applyFont="1" applyFill="1" applyBorder="1" applyAlignment="1">
      <alignment horizontal="center" vertical="top" wrapText="1"/>
    </xf>
    <xf numFmtId="0" fontId="0" fillId="9" borderId="7" xfId="0" quotePrefix="1" applyFill="1" applyBorder="1" applyAlignment="1">
      <alignment horizontal="left" vertical="top" wrapText="1"/>
    </xf>
    <xf numFmtId="0" fontId="5" fillId="9" borderId="3" xfId="0" applyFont="1" applyFill="1" applyBorder="1" applyAlignment="1">
      <alignment horizontal="left" vertical="top"/>
    </xf>
    <xf numFmtId="0" fontId="0" fillId="9" borderId="27" xfId="0" quotePrefix="1" applyFill="1" applyBorder="1" applyAlignment="1">
      <alignment horizontal="left" vertical="top" wrapText="1"/>
    </xf>
    <xf numFmtId="0" fontId="0" fillId="9" borderId="3" xfId="0" applyFont="1" applyFill="1" applyBorder="1" applyAlignment="1">
      <alignment vertical="top" wrapText="1"/>
    </xf>
    <xf numFmtId="0" fontId="0" fillId="9" borderId="31" xfId="0" applyFont="1" applyFill="1" applyBorder="1" applyAlignment="1">
      <alignment vertical="top" wrapText="1"/>
    </xf>
    <xf numFmtId="0" fontId="0" fillId="9" borderId="33" xfId="0" quotePrefix="1" applyFill="1" applyBorder="1" applyAlignment="1">
      <alignment vertical="top" wrapText="1"/>
    </xf>
    <xf numFmtId="0" fontId="0" fillId="9" borderId="33" xfId="0" quotePrefix="1" applyFill="1" applyBorder="1" applyAlignment="1">
      <alignment horizontal="left" vertical="top" wrapText="1"/>
    </xf>
    <xf numFmtId="0" fontId="3" fillId="9" borderId="3" xfId="0" quotePrefix="1" applyFont="1" applyFill="1" applyBorder="1" applyAlignment="1">
      <alignment horizontal="left" vertical="top" wrapText="1"/>
    </xf>
    <xf numFmtId="0" fontId="0" fillId="9" borderId="27" xfId="0" applyFill="1" applyBorder="1" applyAlignment="1">
      <alignment vertical="top" wrapText="1"/>
    </xf>
    <xf numFmtId="0" fontId="0" fillId="9" borderId="27" xfId="0" applyFill="1" applyBorder="1" applyAlignment="1">
      <alignment horizontal="left" vertical="top" wrapText="1"/>
    </xf>
    <xf numFmtId="0" fontId="3" fillId="9" borderId="31" xfId="0" applyFont="1" applyFill="1" applyBorder="1" applyAlignment="1">
      <alignment horizontal="left" vertical="top" wrapText="1"/>
    </xf>
    <xf numFmtId="0" fontId="3" fillId="9" borderId="13" xfId="0" applyFont="1" applyFill="1" applyBorder="1" applyAlignment="1">
      <alignment horizontal="center" vertical="top" wrapText="1"/>
    </xf>
    <xf numFmtId="0" fontId="5" fillId="9" borderId="14" xfId="0" applyFont="1" applyFill="1" applyBorder="1" applyAlignment="1">
      <alignment horizontal="center" vertical="top" wrapText="1"/>
    </xf>
    <xf numFmtId="0" fontId="0" fillId="9" borderId="12" xfId="2" quotePrefix="1" applyNumberFormat="1" applyFont="1" applyFill="1" applyBorder="1" applyAlignment="1">
      <alignment horizontal="center" vertical="center" wrapText="1"/>
    </xf>
    <xf numFmtId="166" fontId="0" fillId="9" borderId="13" xfId="2" quotePrefix="1" applyNumberFormat="1" applyFont="1" applyFill="1" applyBorder="1" applyAlignment="1">
      <alignment horizontal="center" vertical="center" wrapText="1"/>
    </xf>
    <xf numFmtId="166" fontId="0" fillId="9" borderId="14" xfId="2" quotePrefix="1" applyNumberFormat="1" applyFont="1" applyFill="1" applyBorder="1" applyAlignment="1">
      <alignment horizontal="center" vertical="center" wrapText="1"/>
    </xf>
    <xf numFmtId="166" fontId="0" fillId="9" borderId="42" xfId="2" applyNumberFormat="1" applyFont="1" applyFill="1" applyBorder="1" applyAlignment="1">
      <alignment horizontal="center" vertical="center" wrapText="1"/>
    </xf>
    <xf numFmtId="166" fontId="0" fillId="9" borderId="59" xfId="2" applyNumberFormat="1" applyFont="1" applyFill="1" applyBorder="1" applyAlignment="1">
      <alignment horizontal="center" vertical="center" wrapText="1"/>
    </xf>
    <xf numFmtId="166" fontId="0" fillId="9" borderId="62" xfId="2" applyNumberFormat="1" applyFont="1" applyFill="1" applyBorder="1" applyAlignment="1">
      <alignment horizontal="center" vertical="center" wrapText="1"/>
    </xf>
    <xf numFmtId="0" fontId="0" fillId="9" borderId="13" xfId="2" quotePrefix="1" applyNumberFormat="1" applyFont="1" applyFill="1" applyBorder="1" applyAlignment="1">
      <alignment horizontal="center" vertical="center" wrapText="1"/>
    </xf>
    <xf numFmtId="0" fontId="13" fillId="9" borderId="3" xfId="0" applyFont="1" applyFill="1" applyBorder="1" applyAlignment="1">
      <alignment vertical="center" wrapText="1"/>
    </xf>
    <xf numFmtId="0" fontId="13" fillId="9" borderId="3"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0" fillId="9" borderId="3" xfId="0" applyFill="1" applyBorder="1" applyAlignment="1">
      <alignment vertical="center" wrapText="1"/>
    </xf>
    <xf numFmtId="0" fontId="3" fillId="9" borderId="3" xfId="0" applyFont="1" applyFill="1" applyBorder="1"/>
    <xf numFmtId="0" fontId="3" fillId="9" borderId="3" xfId="0" applyFont="1" applyFill="1" applyBorder="1" applyAlignment="1">
      <alignment wrapText="1"/>
    </xf>
    <xf numFmtId="0" fontId="28" fillId="9" borderId="3" xfId="0" applyFont="1" applyFill="1" applyBorder="1" applyAlignment="1">
      <alignment wrapText="1"/>
    </xf>
    <xf numFmtId="0" fontId="0" fillId="9" borderId="3" xfId="0" applyFill="1" applyBorder="1"/>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2" fillId="2" borderId="0" xfId="0" applyFont="1" applyFill="1" applyBorder="1" applyAlignment="1">
      <alignment horizontal="center" vertical="center"/>
    </xf>
    <xf numFmtId="0" fontId="1" fillId="5" borderId="16" xfId="1" applyFont="1" applyFill="1" applyBorder="1" applyAlignment="1">
      <alignment horizontal="center" vertical="center"/>
    </xf>
    <xf numFmtId="0" fontId="1" fillId="5" borderId="17" xfId="1" applyFont="1" applyFill="1" applyBorder="1" applyAlignment="1">
      <alignment horizontal="center" vertical="center"/>
    </xf>
    <xf numFmtId="0" fontId="5" fillId="0" borderId="36"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2"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9" borderId="38" xfId="0" quotePrefix="1" applyFill="1" applyBorder="1" applyAlignment="1">
      <alignment horizontal="left" vertical="top" wrapText="1"/>
    </xf>
    <xf numFmtId="0" fontId="0" fillId="9" borderId="41" xfId="0" applyFill="1" applyBorder="1" applyAlignment="1">
      <alignment horizontal="left" vertical="top" wrapText="1"/>
    </xf>
    <xf numFmtId="167" fontId="5" fillId="9" borderId="28" xfId="4" applyNumberFormat="1" applyFont="1" applyFill="1" applyBorder="1" applyAlignment="1">
      <alignment horizontal="left" vertical="center"/>
    </xf>
    <xf numFmtId="167" fontId="5" fillId="9" borderId="29" xfId="4" applyNumberFormat="1" applyFont="1" applyFill="1" applyBorder="1" applyAlignment="1">
      <alignment horizontal="left" vertical="center"/>
    </xf>
    <xf numFmtId="167" fontId="5" fillId="9" borderId="30" xfId="4" applyNumberFormat="1" applyFont="1" applyFill="1" applyBorder="1" applyAlignment="1">
      <alignment horizontal="left" vertical="center"/>
    </xf>
    <xf numFmtId="0" fontId="5" fillId="9" borderId="3" xfId="0" applyFont="1" applyFill="1" applyBorder="1" applyAlignment="1">
      <alignment horizontal="center" vertical="center" wrapText="1"/>
    </xf>
    <xf numFmtId="0" fontId="0" fillId="9" borderId="38" xfId="0" quotePrefix="1" applyFill="1" applyBorder="1" applyAlignment="1">
      <alignment horizontal="center" vertical="top" wrapText="1"/>
    </xf>
    <xf numFmtId="0" fontId="0" fillId="9" borderId="15" xfId="0" quotePrefix="1" applyFill="1" applyBorder="1" applyAlignment="1">
      <alignment horizontal="center" vertical="top" wrapText="1"/>
    </xf>
    <xf numFmtId="0" fontId="0" fillId="9" borderId="41" xfId="0" quotePrefix="1" applyFill="1" applyBorder="1" applyAlignment="1">
      <alignment horizontal="center" vertical="top" wrapText="1"/>
    </xf>
    <xf numFmtId="166" fontId="5" fillId="9" borderId="28" xfId="0" applyNumberFormat="1" applyFont="1" applyFill="1" applyBorder="1" applyAlignment="1">
      <alignment horizontal="center" vertical="center" wrapText="1"/>
    </xf>
    <xf numFmtId="166" fontId="5" fillId="9" borderId="29" xfId="0" applyNumberFormat="1" applyFont="1" applyFill="1" applyBorder="1" applyAlignment="1">
      <alignment horizontal="center" vertical="center" wrapText="1"/>
    </xf>
    <xf numFmtId="166" fontId="5" fillId="9" borderId="30" xfId="0" applyNumberFormat="1" applyFont="1" applyFill="1" applyBorder="1" applyAlignment="1">
      <alignment horizontal="center" vertical="center" wrapText="1"/>
    </xf>
    <xf numFmtId="0" fontId="0" fillId="7" borderId="50" xfId="0" applyFill="1" applyBorder="1" applyAlignment="1">
      <alignment horizontal="center" vertical="center"/>
    </xf>
    <xf numFmtId="0" fontId="0" fillId="7" borderId="51" xfId="0" applyFill="1" applyBorder="1" applyAlignment="1">
      <alignment horizontal="center" vertical="center"/>
    </xf>
    <xf numFmtId="0" fontId="0" fillId="7" borderId="52" xfId="0" applyFill="1" applyBorder="1" applyAlignment="1">
      <alignment horizontal="center" vertical="center"/>
    </xf>
    <xf numFmtId="0" fontId="0" fillId="7" borderId="33" xfId="0" applyFill="1" applyBorder="1" applyAlignment="1"/>
    <xf numFmtId="0" fontId="0" fillId="7" borderId="1" xfId="0" applyFill="1" applyBorder="1" applyAlignment="1"/>
    <xf numFmtId="0" fontId="0" fillId="7" borderId="32" xfId="0" applyFill="1" applyBorder="1" applyAlignment="1"/>
    <xf numFmtId="0" fontId="0" fillId="9" borderId="28" xfId="0" quotePrefix="1" applyFill="1" applyBorder="1" applyAlignment="1">
      <alignment horizontal="center" vertical="center"/>
    </xf>
    <xf numFmtId="0" fontId="0" fillId="9" borderId="29" xfId="0" applyFill="1" applyBorder="1" applyAlignment="1">
      <alignment horizontal="center" vertical="center"/>
    </xf>
    <xf numFmtId="0" fontId="0" fillId="9" borderId="30" xfId="0" applyFill="1" applyBorder="1" applyAlignment="1">
      <alignment horizontal="center" vertical="center"/>
    </xf>
    <xf numFmtId="0" fontId="0" fillId="9" borderId="28" xfId="0" applyFill="1" applyBorder="1" applyAlignment="1">
      <alignment horizontal="center" vertical="center"/>
    </xf>
    <xf numFmtId="166" fontId="0" fillId="9" borderId="36" xfId="0" applyNumberFormat="1" applyFill="1" applyBorder="1" applyAlignment="1">
      <alignment horizontal="center" vertical="center"/>
    </xf>
    <xf numFmtId="166" fontId="0" fillId="9" borderId="35" xfId="0" applyNumberFormat="1" applyFill="1" applyBorder="1" applyAlignment="1">
      <alignment horizontal="center" vertical="center"/>
    </xf>
    <xf numFmtId="166" fontId="0" fillId="9" borderId="34" xfId="0" applyNumberFormat="1" applyFill="1" applyBorder="1" applyAlignment="1">
      <alignment horizontal="center" vertical="center"/>
    </xf>
    <xf numFmtId="0" fontId="0" fillId="7" borderId="7" xfId="0" applyFill="1" applyBorder="1" applyAlignment="1"/>
    <xf numFmtId="0" fontId="0" fillId="9" borderId="3" xfId="0" applyFill="1" applyBorder="1" applyAlignment="1">
      <alignment horizontal="left" vertical="top" wrapText="1"/>
    </xf>
    <xf numFmtId="0" fontId="0" fillId="9" borderId="38" xfId="0" applyFill="1" applyBorder="1" applyAlignment="1">
      <alignment horizontal="left" vertical="top" wrapText="1"/>
    </xf>
    <xf numFmtId="0" fontId="0" fillId="9" borderId="15" xfId="0" applyFill="1" applyBorder="1" applyAlignment="1">
      <alignment horizontal="left" vertical="top" wrapText="1"/>
    </xf>
    <xf numFmtId="166" fontId="5" fillId="9" borderId="28" xfId="0" applyNumberFormat="1" applyFont="1" applyFill="1" applyBorder="1" applyAlignment="1">
      <alignment horizontal="center" vertical="center"/>
    </xf>
    <xf numFmtId="166" fontId="5" fillId="9" borderId="29" xfId="0" applyNumberFormat="1" applyFont="1" applyFill="1" applyBorder="1" applyAlignment="1">
      <alignment horizontal="center" vertical="center"/>
    </xf>
    <xf numFmtId="166" fontId="5" fillId="9" borderId="30" xfId="0" applyNumberFormat="1" applyFont="1" applyFill="1" applyBorder="1" applyAlignment="1">
      <alignment horizontal="center" vertical="center"/>
    </xf>
    <xf numFmtId="0" fontId="0" fillId="9" borderId="43" xfId="0" quotePrefix="1" applyFill="1" applyBorder="1" applyAlignment="1">
      <alignment horizontal="center" vertical="top" wrapText="1"/>
    </xf>
    <xf numFmtId="0" fontId="6" fillId="5" borderId="49" xfId="1" applyFont="1" applyFill="1" applyBorder="1" applyAlignment="1">
      <alignment horizontal="center" vertical="top"/>
    </xf>
    <xf numFmtId="0" fontId="6" fillId="5" borderId="47" xfId="1" applyFont="1" applyFill="1" applyBorder="1" applyAlignment="1">
      <alignment horizontal="center" vertical="top"/>
    </xf>
    <xf numFmtId="0" fontId="6" fillId="5" borderId="48" xfId="1" applyFont="1" applyFill="1" applyBorder="1" applyAlignment="1">
      <alignment horizontal="center" vertical="top"/>
    </xf>
    <xf numFmtId="0" fontId="0" fillId="7" borderId="50" xfId="0" applyFill="1" applyBorder="1" applyAlignment="1">
      <alignment horizontal="center"/>
    </xf>
    <xf numFmtId="0" fontId="0" fillId="7" borderId="51" xfId="0" applyFill="1" applyBorder="1" applyAlignment="1">
      <alignment horizontal="center"/>
    </xf>
    <xf numFmtId="0" fontId="0" fillId="7" borderId="52" xfId="0" applyFill="1" applyBorder="1" applyAlignment="1">
      <alignment horizontal="center"/>
    </xf>
    <xf numFmtId="0" fontId="5" fillId="9" borderId="3" xfId="0" applyFont="1" applyFill="1" applyBorder="1" applyAlignment="1">
      <alignment horizontal="center" vertical="center"/>
    </xf>
    <xf numFmtId="166" fontId="5" fillId="9" borderId="45" xfId="0" applyNumberFormat="1" applyFont="1" applyFill="1" applyBorder="1" applyAlignment="1">
      <alignment horizontal="center" vertical="center"/>
    </xf>
    <xf numFmtId="166" fontId="5" fillId="9" borderId="53" xfId="0" applyNumberFormat="1" applyFont="1" applyFill="1" applyBorder="1" applyAlignment="1">
      <alignment horizontal="center" vertical="center"/>
    </xf>
    <xf numFmtId="166" fontId="5" fillId="9" borderId="54" xfId="0" applyNumberFormat="1" applyFont="1" applyFill="1" applyBorder="1" applyAlignment="1">
      <alignment horizontal="center" vertical="center"/>
    </xf>
    <xf numFmtId="0" fontId="5" fillId="9" borderId="28" xfId="0" applyFont="1" applyFill="1" applyBorder="1" applyAlignment="1">
      <alignment horizontal="center" vertical="center"/>
    </xf>
    <xf numFmtId="0" fontId="5" fillId="9" borderId="29" xfId="0" applyFont="1" applyFill="1" applyBorder="1" applyAlignment="1">
      <alignment horizontal="center" vertical="center"/>
    </xf>
    <xf numFmtId="0" fontId="5" fillId="9" borderId="30" xfId="0" applyFont="1" applyFill="1" applyBorder="1" applyAlignment="1">
      <alignment horizontal="center" vertical="center"/>
    </xf>
    <xf numFmtId="0" fontId="5" fillId="9" borderId="45" xfId="0" applyFont="1" applyFill="1" applyBorder="1" applyAlignment="1">
      <alignment horizontal="center" vertical="center" wrapText="1"/>
    </xf>
    <xf numFmtId="0" fontId="5" fillId="9" borderId="53" xfId="0" applyFont="1" applyFill="1" applyBorder="1" applyAlignment="1">
      <alignment horizontal="center" vertical="center" wrapText="1"/>
    </xf>
    <xf numFmtId="0" fontId="5" fillId="9" borderId="54" xfId="0" applyFont="1" applyFill="1" applyBorder="1" applyAlignment="1">
      <alignment horizontal="center" vertical="center" wrapText="1"/>
    </xf>
    <xf numFmtId="0" fontId="0" fillId="7" borderId="50" xfId="0" applyFill="1" applyBorder="1" applyAlignment="1"/>
    <xf numFmtId="0" fontId="0" fillId="7" borderId="51" xfId="0" applyFill="1" applyBorder="1" applyAlignment="1"/>
    <xf numFmtId="0" fontId="0" fillId="7" borderId="52" xfId="0" applyFill="1" applyBorder="1" applyAlignment="1"/>
    <xf numFmtId="0" fontId="5" fillId="9" borderId="31" xfId="0" applyFont="1" applyFill="1" applyBorder="1" applyAlignment="1">
      <alignment horizontal="center" vertical="center"/>
    </xf>
    <xf numFmtId="0" fontId="5" fillId="9" borderId="36" xfId="0" applyFont="1" applyFill="1" applyBorder="1" applyAlignment="1">
      <alignment horizontal="center" vertical="center"/>
    </xf>
    <xf numFmtId="0" fontId="5" fillId="9" borderId="35" xfId="0" applyFont="1" applyFill="1" applyBorder="1" applyAlignment="1">
      <alignment horizontal="center" vertical="center"/>
    </xf>
    <xf numFmtId="0" fontId="5" fillId="9" borderId="34" xfId="0" applyFont="1" applyFill="1" applyBorder="1" applyAlignment="1">
      <alignment horizontal="center" vertical="center"/>
    </xf>
    <xf numFmtId="166" fontId="5" fillId="9" borderId="36" xfId="0" applyNumberFormat="1" applyFont="1" applyFill="1" applyBorder="1" applyAlignment="1">
      <alignment horizontal="center" vertical="center"/>
    </xf>
    <xf numFmtId="166" fontId="5" fillId="9" borderId="35" xfId="0" applyNumberFormat="1" applyFont="1" applyFill="1" applyBorder="1" applyAlignment="1">
      <alignment horizontal="center" vertical="center"/>
    </xf>
    <xf numFmtId="166" fontId="5" fillId="9" borderId="34" xfId="0" applyNumberFormat="1" applyFont="1" applyFill="1" applyBorder="1" applyAlignment="1">
      <alignment horizontal="center" vertical="center"/>
    </xf>
    <xf numFmtId="0" fontId="0" fillId="2" borderId="37" xfId="0" applyFill="1" applyBorder="1" applyAlignment="1">
      <alignment horizontal="left" vertical="top"/>
    </xf>
    <xf numFmtId="0" fontId="0" fillId="2" borderId="40" xfId="0" applyFill="1" applyBorder="1" applyAlignment="1">
      <alignment horizontal="left" vertical="top"/>
    </xf>
    <xf numFmtId="0" fontId="0" fillId="2" borderId="31" xfId="0" applyFill="1" applyBorder="1" applyAlignment="1">
      <alignment horizontal="left" vertical="top"/>
    </xf>
    <xf numFmtId="0" fontId="0" fillId="2" borderId="27" xfId="0" applyFill="1" applyBorder="1" applyAlignment="1">
      <alignment horizontal="left" vertical="top"/>
    </xf>
    <xf numFmtId="0" fontId="9" fillId="2" borderId="31" xfId="0" applyFont="1" applyFill="1" applyBorder="1" applyAlignment="1">
      <alignment horizontal="left" vertical="top"/>
    </xf>
    <xf numFmtId="0" fontId="9" fillId="2" borderId="27" xfId="0" applyFont="1" applyFill="1" applyBorder="1" applyAlignment="1">
      <alignment horizontal="left" vertical="top"/>
    </xf>
    <xf numFmtId="0" fontId="5" fillId="2" borderId="31" xfId="0" applyFont="1" applyFill="1" applyBorder="1" applyAlignment="1">
      <alignment horizontal="left" vertical="top" wrapText="1"/>
    </xf>
    <xf numFmtId="0" fontId="5" fillId="2" borderId="27" xfId="0" applyFont="1" applyFill="1" applyBorder="1" applyAlignment="1">
      <alignment horizontal="left" vertical="top" wrapText="1"/>
    </xf>
    <xf numFmtId="167" fontId="5" fillId="9" borderId="28" xfId="4" applyNumberFormat="1" applyFont="1" applyFill="1" applyBorder="1" applyAlignment="1">
      <alignment horizontal="left" vertical="center" wrapText="1"/>
    </xf>
    <xf numFmtId="167" fontId="5" fillId="9" borderId="29" xfId="4" applyNumberFormat="1" applyFont="1" applyFill="1" applyBorder="1" applyAlignment="1">
      <alignment horizontal="left" vertical="center" wrapText="1"/>
    </xf>
    <xf numFmtId="167" fontId="5" fillId="9" borderId="30" xfId="4" applyNumberFormat="1" applyFont="1" applyFill="1" applyBorder="1" applyAlignment="1">
      <alignment horizontal="left" vertical="center" wrapText="1"/>
    </xf>
    <xf numFmtId="0" fontId="5" fillId="2" borderId="31" xfId="0" applyFont="1" applyFill="1" applyBorder="1" applyAlignment="1">
      <alignment horizontal="left" vertical="top"/>
    </xf>
    <xf numFmtId="0" fontId="5" fillId="2" borderId="4" xfId="0" applyFont="1" applyFill="1" applyBorder="1" applyAlignment="1">
      <alignment horizontal="left" vertical="top"/>
    </xf>
    <xf numFmtId="0" fontId="5" fillId="2" borderId="27" xfId="0" applyFont="1" applyFill="1" applyBorder="1" applyAlignment="1">
      <alignment horizontal="left" vertical="top"/>
    </xf>
    <xf numFmtId="0" fontId="0" fillId="9" borderId="31" xfId="0" quotePrefix="1" applyFill="1" applyBorder="1" applyAlignment="1">
      <alignment horizontal="left" vertical="top" wrapText="1"/>
    </xf>
    <xf numFmtId="0" fontId="0" fillId="9" borderId="27" xfId="0" quotePrefix="1" applyFill="1" applyBorder="1" applyAlignment="1">
      <alignment horizontal="left" vertical="top" wrapText="1"/>
    </xf>
    <xf numFmtId="0" fontId="0" fillId="9" borderId="38" xfId="0" applyFill="1" applyBorder="1" applyAlignment="1">
      <alignment horizontal="center" vertical="top" wrapText="1"/>
    </xf>
    <xf numFmtId="0" fontId="0" fillId="9" borderId="41" xfId="0" applyFill="1" applyBorder="1" applyAlignment="1">
      <alignment horizontal="center" vertical="top" wrapText="1"/>
    </xf>
    <xf numFmtId="0" fontId="0" fillId="0" borderId="37" xfId="0" applyBorder="1" applyAlignment="1">
      <alignment horizontal="left" vertical="top"/>
    </xf>
    <xf numFmtId="0" fontId="0" fillId="0" borderId="44" xfId="0" applyBorder="1" applyAlignment="1">
      <alignment horizontal="left" vertical="top"/>
    </xf>
    <xf numFmtId="0" fontId="0" fillId="0" borderId="40" xfId="0" applyBorder="1" applyAlignment="1">
      <alignment horizontal="left" vertical="top"/>
    </xf>
    <xf numFmtId="0" fontId="5" fillId="2" borderId="33" xfId="0" applyFont="1" applyFill="1" applyBorder="1" applyAlignment="1">
      <alignment horizontal="left" vertical="top" wrapText="1"/>
    </xf>
    <xf numFmtId="0" fontId="0" fillId="9" borderId="4" xfId="0" quotePrefix="1" applyFill="1" applyBorder="1" applyAlignment="1">
      <alignment horizontal="left" vertical="top" wrapText="1"/>
    </xf>
    <xf numFmtId="0" fontId="5" fillId="9" borderId="38" xfId="0" applyFont="1" applyFill="1" applyBorder="1" applyAlignment="1">
      <alignment horizontal="left" vertical="top" wrapText="1"/>
    </xf>
    <xf numFmtId="0" fontId="5" fillId="9" borderId="15" xfId="0" applyFont="1" applyFill="1" applyBorder="1" applyAlignment="1">
      <alignment horizontal="left" vertical="top" wrapText="1"/>
    </xf>
    <xf numFmtId="0" fontId="5" fillId="9" borderId="41" xfId="0" applyFont="1" applyFill="1" applyBorder="1" applyAlignment="1">
      <alignment horizontal="left" vertical="top" wrapText="1"/>
    </xf>
    <xf numFmtId="0" fontId="0" fillId="0" borderId="42" xfId="0" applyBorder="1" applyAlignment="1">
      <alignment horizontal="left" vertical="top"/>
    </xf>
    <xf numFmtId="0" fontId="5" fillId="0" borderId="31" xfId="0" applyFont="1" applyFill="1" applyBorder="1" applyAlignment="1">
      <alignment horizontal="left" vertical="top"/>
    </xf>
    <xf numFmtId="0" fontId="5" fillId="0" borderId="39" xfId="0" applyFont="1" applyFill="1" applyBorder="1" applyAlignment="1">
      <alignment horizontal="left" vertical="top"/>
    </xf>
    <xf numFmtId="0" fontId="5" fillId="2" borderId="31" xfId="0" applyFont="1" applyFill="1" applyBorder="1" applyAlignment="1">
      <alignment horizontal="center" vertical="top"/>
    </xf>
    <xf numFmtId="0" fontId="5" fillId="2" borderId="39" xfId="0" applyFont="1" applyFill="1" applyBorder="1" applyAlignment="1">
      <alignment horizontal="center" vertical="top"/>
    </xf>
    <xf numFmtId="0" fontId="5" fillId="2" borderId="39" xfId="0" applyFont="1" applyFill="1" applyBorder="1" applyAlignment="1">
      <alignment horizontal="left" vertical="top" wrapText="1"/>
    </xf>
    <xf numFmtId="165" fontId="5" fillId="9" borderId="3" xfId="0" applyNumberFormat="1" applyFont="1" applyFill="1" applyBorder="1" applyAlignment="1">
      <alignment horizontal="center" vertical="center" wrapText="1"/>
    </xf>
    <xf numFmtId="165" fontId="5" fillId="9" borderId="13" xfId="0" applyNumberFormat="1" applyFont="1" applyFill="1" applyBorder="1" applyAlignment="1">
      <alignment horizontal="right" vertical="center" wrapText="1"/>
    </xf>
    <xf numFmtId="167" fontId="5" fillId="9" borderId="28" xfId="0" applyNumberFormat="1" applyFont="1" applyFill="1" applyBorder="1" applyAlignment="1">
      <alignment horizontal="left" vertical="center"/>
    </xf>
    <xf numFmtId="167" fontId="5" fillId="9" borderId="29" xfId="0" applyNumberFormat="1" applyFont="1" applyFill="1" applyBorder="1" applyAlignment="1">
      <alignment horizontal="left" vertical="center"/>
    </xf>
    <xf numFmtId="167" fontId="5" fillId="9" borderId="30" xfId="0" applyNumberFormat="1" applyFont="1" applyFill="1" applyBorder="1" applyAlignment="1">
      <alignment horizontal="left" vertical="center"/>
    </xf>
    <xf numFmtId="0" fontId="0" fillId="2" borderId="37" xfId="0" applyFont="1" applyFill="1" applyBorder="1" applyAlignment="1">
      <alignment horizontal="center" vertical="top"/>
    </xf>
    <xf numFmtId="0" fontId="0" fillId="2" borderId="44" xfId="0" applyFont="1" applyFill="1" applyBorder="1" applyAlignment="1">
      <alignment horizontal="center" vertical="top"/>
    </xf>
    <xf numFmtId="0" fontId="0" fillId="2" borderId="40" xfId="0" applyFont="1" applyFill="1" applyBorder="1" applyAlignment="1">
      <alignment horizontal="center"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27" xfId="0" applyBorder="1" applyAlignment="1">
      <alignment horizontal="left" vertical="top"/>
    </xf>
    <xf numFmtId="0" fontId="5" fillId="2" borderId="31" xfId="0" applyFont="1" applyFill="1" applyBorder="1" applyAlignment="1">
      <alignment vertical="top" wrapText="1"/>
    </xf>
    <xf numFmtId="0" fontId="5" fillId="2" borderId="4" xfId="0" applyFont="1" applyFill="1" applyBorder="1" applyAlignment="1">
      <alignment vertical="top" wrapText="1"/>
    </xf>
    <xf numFmtId="0" fontId="5" fillId="2" borderId="27" xfId="0" applyFont="1" applyFill="1" applyBorder="1" applyAlignment="1">
      <alignment vertical="top" wrapText="1"/>
    </xf>
    <xf numFmtId="0" fontId="0" fillId="2" borderId="37" xfId="0" applyFont="1" applyFill="1" applyBorder="1" applyAlignment="1">
      <alignment horizontal="left" vertical="top"/>
    </xf>
    <xf numFmtId="0" fontId="0" fillId="2" borderId="44" xfId="0" applyFont="1" applyFill="1" applyBorder="1" applyAlignment="1">
      <alignment horizontal="left" vertical="top"/>
    </xf>
    <xf numFmtId="0" fontId="0" fillId="2" borderId="40" xfId="0" applyFont="1" applyFill="1" applyBorder="1" applyAlignment="1">
      <alignment horizontal="left" vertical="top"/>
    </xf>
    <xf numFmtId="0" fontId="0" fillId="2" borderId="31"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27"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5" xfId="0" applyFont="1" applyFill="1" applyBorder="1" applyAlignment="1">
      <alignment horizontal="left" vertical="top" wrapText="1"/>
    </xf>
    <xf numFmtId="0" fontId="0" fillId="2" borderId="42" xfId="0" applyFont="1" applyFill="1" applyBorder="1" applyAlignment="1">
      <alignment horizontal="center" vertical="top"/>
    </xf>
    <xf numFmtId="0" fontId="5" fillId="2" borderId="39" xfId="0" applyFont="1" applyFill="1" applyBorder="1" applyAlignment="1">
      <alignment vertical="top" wrapText="1"/>
    </xf>
    <xf numFmtId="0" fontId="5" fillId="2" borderId="10" xfId="0" applyFont="1" applyFill="1" applyBorder="1" applyAlignment="1">
      <alignment horizontal="left" vertical="top"/>
    </xf>
    <xf numFmtId="0" fontId="3" fillId="9" borderId="31" xfId="0" applyFont="1" applyFill="1" applyBorder="1" applyAlignment="1">
      <alignment horizontal="left" vertical="top" wrapText="1"/>
    </xf>
    <xf numFmtId="0" fontId="3" fillId="9" borderId="4" xfId="0" applyFont="1" applyFill="1" applyBorder="1" applyAlignment="1">
      <alignment horizontal="left" vertical="top" wrapText="1"/>
    </xf>
    <xf numFmtId="0" fontId="3" fillId="9" borderId="27" xfId="0" applyFont="1" applyFill="1" applyBorder="1" applyAlignment="1">
      <alignment horizontal="left" vertical="top" wrapText="1"/>
    </xf>
    <xf numFmtId="0" fontId="0" fillId="7" borderId="33" xfId="0" applyFill="1" applyBorder="1" applyAlignment="1">
      <alignment horizontal="center" vertical="center"/>
    </xf>
    <xf numFmtId="0" fontId="0" fillId="7" borderId="1" xfId="0" applyFill="1" applyBorder="1" applyAlignment="1">
      <alignment horizontal="center" vertical="center"/>
    </xf>
    <xf numFmtId="0" fontId="0" fillId="7" borderId="32" xfId="0" applyFill="1" applyBorder="1" applyAlignment="1">
      <alignment horizontal="center" vertical="center"/>
    </xf>
    <xf numFmtId="166" fontId="0" fillId="9" borderId="45" xfId="0" applyNumberFormat="1" applyFill="1" applyBorder="1" applyAlignment="1">
      <alignment horizontal="center" vertical="center"/>
    </xf>
    <xf numFmtId="166" fontId="0" fillId="9" borderId="53" xfId="0" applyNumberFormat="1" applyFill="1" applyBorder="1" applyAlignment="1">
      <alignment horizontal="center" vertical="center"/>
    </xf>
    <xf numFmtId="166" fontId="0" fillId="9" borderId="54" xfId="0" applyNumberFormat="1" applyFill="1" applyBorder="1" applyAlignment="1">
      <alignment horizontal="center" vertical="center"/>
    </xf>
    <xf numFmtId="0" fontId="5" fillId="0" borderId="37" xfId="0" applyFont="1" applyFill="1" applyBorder="1" applyAlignment="1">
      <alignment horizontal="left" vertical="top"/>
    </xf>
    <xf numFmtId="0" fontId="5" fillId="0" borderId="44" xfId="0" applyFont="1" applyFill="1" applyBorder="1" applyAlignment="1">
      <alignment horizontal="left" vertical="top"/>
    </xf>
    <xf numFmtId="0" fontId="5" fillId="2" borderId="37" xfId="0" applyFont="1" applyFill="1" applyBorder="1" applyAlignment="1">
      <alignment horizontal="left" vertical="top"/>
    </xf>
    <xf numFmtId="0" fontId="5" fillId="2" borderId="44" xfId="0" applyFont="1" applyFill="1" applyBorder="1" applyAlignment="1">
      <alignment horizontal="left" vertical="top"/>
    </xf>
    <xf numFmtId="0" fontId="3" fillId="2" borderId="31" xfId="0" applyFont="1" applyFill="1" applyBorder="1" applyAlignment="1">
      <alignment horizontal="left" vertical="top" wrapText="1"/>
    </xf>
    <xf numFmtId="0" fontId="3" fillId="2" borderId="27" xfId="0" applyFont="1" applyFill="1" applyBorder="1" applyAlignment="1">
      <alignment horizontal="left" vertical="top" wrapText="1"/>
    </xf>
    <xf numFmtId="0" fontId="2" fillId="2" borderId="0" xfId="0" applyFont="1" applyFill="1" applyBorder="1" applyAlignment="1">
      <alignment horizontal="left" vertical="center"/>
    </xf>
    <xf numFmtId="0" fontId="5" fillId="0" borderId="38" xfId="0" quotePrefix="1" applyFont="1" applyBorder="1" applyAlignment="1">
      <alignment horizontal="left" vertical="top" wrapText="1"/>
    </xf>
    <xf numFmtId="0" fontId="5" fillId="0" borderId="15" xfId="0" quotePrefix="1" applyFont="1" applyBorder="1" applyAlignment="1">
      <alignment horizontal="left" vertical="top" wrapText="1"/>
    </xf>
    <xf numFmtId="0" fontId="5" fillId="9" borderId="3" xfId="0" applyFont="1" applyFill="1" applyBorder="1" applyAlignment="1">
      <alignment horizontal="left" vertical="top"/>
    </xf>
    <xf numFmtId="0" fontId="5" fillId="9" borderId="38" xfId="0" applyFont="1" applyFill="1" applyBorder="1" applyAlignment="1">
      <alignment horizontal="center" vertical="top" wrapText="1"/>
    </xf>
    <xf numFmtId="0" fontId="5" fillId="9" borderId="15" xfId="0" applyFont="1" applyFill="1" applyBorder="1" applyAlignment="1">
      <alignment horizontal="center" vertical="top" wrapText="1"/>
    </xf>
    <xf numFmtId="0" fontId="5" fillId="9" borderId="43" xfId="0" applyFont="1" applyFill="1" applyBorder="1" applyAlignment="1">
      <alignment horizontal="center" vertical="top" wrapText="1"/>
    </xf>
    <xf numFmtId="0" fontId="5" fillId="9" borderId="28" xfId="0" applyFont="1" applyFill="1" applyBorder="1" applyAlignment="1">
      <alignment horizontal="center" vertical="top"/>
    </xf>
    <xf numFmtId="0" fontId="5" fillId="9" borderId="29" xfId="0" applyFont="1" applyFill="1" applyBorder="1" applyAlignment="1">
      <alignment horizontal="center" vertical="top"/>
    </xf>
    <xf numFmtId="0" fontId="5" fillId="9" borderId="30" xfId="0" applyFont="1" applyFill="1" applyBorder="1" applyAlignment="1">
      <alignment horizontal="center" vertical="top"/>
    </xf>
    <xf numFmtId="0" fontId="0" fillId="7" borderId="56" xfId="0" applyFill="1" applyBorder="1" applyAlignment="1"/>
    <xf numFmtId="0" fontId="0" fillId="7" borderId="18" xfId="0" applyFill="1" applyBorder="1" applyAlignment="1"/>
    <xf numFmtId="0" fontId="0" fillId="7" borderId="57" xfId="0" applyFill="1" applyBorder="1" applyAlignment="1"/>
    <xf numFmtId="0" fontId="0" fillId="9" borderId="20" xfId="0" applyFill="1" applyBorder="1" applyAlignment="1">
      <alignment horizontal="center" vertical="top" wrapText="1"/>
    </xf>
    <xf numFmtId="0" fontId="0" fillId="9" borderId="15" xfId="0" applyFill="1" applyBorder="1" applyAlignment="1">
      <alignment horizontal="center" vertical="top" wrapText="1"/>
    </xf>
    <xf numFmtId="0" fontId="0" fillId="9" borderId="43" xfId="0" applyFill="1" applyBorder="1" applyAlignment="1">
      <alignment horizontal="center" vertical="top" wrapText="1"/>
    </xf>
    <xf numFmtId="0" fontId="0" fillId="2" borderId="10" xfId="0" applyFill="1" applyBorder="1" applyAlignment="1">
      <alignment horizontal="left" vertical="top"/>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5" fillId="2" borderId="3" xfId="0" applyFont="1" applyFill="1" applyBorder="1" applyAlignment="1">
      <alignment horizontal="left" vertical="top" wrapText="1"/>
    </xf>
    <xf numFmtId="0" fontId="5" fillId="2" borderId="8" xfId="0" applyFont="1" applyFill="1" applyBorder="1" applyAlignment="1">
      <alignment horizontal="left" vertical="top" wrapText="1"/>
    </xf>
    <xf numFmtId="0" fontId="9" fillId="2" borderId="8" xfId="0" applyFont="1" applyFill="1" applyBorder="1" applyAlignment="1">
      <alignment horizontal="left" vertical="top"/>
    </xf>
    <xf numFmtId="0" fontId="0" fillId="2" borderId="8" xfId="0" applyFill="1" applyBorder="1" applyAlignment="1">
      <alignment horizontal="left" vertical="top"/>
    </xf>
    <xf numFmtId="0" fontId="0" fillId="2" borderId="19" xfId="0" applyFill="1" applyBorder="1"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5" fillId="2" borderId="3" xfId="0" applyFont="1" applyFill="1" applyBorder="1" applyAlignment="1">
      <alignment horizontal="left" vertical="top"/>
    </xf>
    <xf numFmtId="0" fontId="5" fillId="2" borderId="13" xfId="0" applyFont="1" applyFill="1" applyBorder="1" applyAlignment="1">
      <alignment horizontal="left" vertical="top"/>
    </xf>
    <xf numFmtId="0" fontId="5" fillId="2" borderId="3" xfId="0" applyFont="1" applyFill="1" applyBorder="1" applyAlignment="1">
      <alignment horizontal="center" vertical="top"/>
    </xf>
    <xf numFmtId="0" fontId="5" fillId="2" borderId="13" xfId="0" applyFont="1" applyFill="1" applyBorder="1" applyAlignment="1">
      <alignment horizontal="center" vertical="top"/>
    </xf>
    <xf numFmtId="0" fontId="0" fillId="0" borderId="31" xfId="0" applyBorder="1" applyAlignment="1">
      <alignment horizontal="left" vertical="top" wrapText="1"/>
    </xf>
    <xf numFmtId="0" fontId="0" fillId="0" borderId="4" xfId="0" applyBorder="1" applyAlignment="1">
      <alignment horizontal="left" vertical="top" wrapText="1"/>
    </xf>
    <xf numFmtId="0" fontId="0" fillId="0" borderId="27" xfId="0" applyBorder="1" applyAlignment="1">
      <alignment horizontal="left" vertical="top" wrapText="1"/>
    </xf>
    <xf numFmtId="0" fontId="0" fillId="9" borderId="36" xfId="0" applyFill="1" applyBorder="1" applyAlignment="1">
      <alignment horizontal="left" vertical="top" wrapText="1"/>
    </xf>
    <xf numFmtId="0" fontId="0" fillId="9" borderId="55" xfId="0" applyFill="1" applyBorder="1" applyAlignment="1">
      <alignment horizontal="left" vertical="top" wrapText="1"/>
    </xf>
    <xf numFmtId="0" fontId="0" fillId="9" borderId="33" xfId="0" applyFill="1" applyBorder="1" applyAlignment="1">
      <alignment horizontal="left" vertical="top" wrapText="1"/>
    </xf>
    <xf numFmtId="0" fontId="5" fillId="2" borderId="10" xfId="0" applyFont="1" applyFill="1" applyBorder="1" applyAlignment="1">
      <alignment horizontal="center" vertical="top"/>
    </xf>
    <xf numFmtId="0" fontId="5" fillId="9" borderId="11" xfId="0" applyFont="1" applyFill="1" applyBorder="1" applyAlignment="1">
      <alignment horizontal="center" vertical="top" wrapText="1"/>
    </xf>
    <xf numFmtId="0" fontId="3" fillId="9" borderId="3" xfId="0" applyFont="1" applyFill="1" applyBorder="1" applyAlignment="1">
      <alignment horizontal="center" vertical="top" wrapText="1"/>
    </xf>
    <xf numFmtId="0" fontId="3" fillId="2" borderId="3" xfId="0" applyFont="1" applyFill="1" applyBorder="1" applyAlignment="1">
      <alignment horizontal="left" vertical="top" wrapText="1"/>
    </xf>
    <xf numFmtId="0" fontId="5" fillId="0" borderId="10" xfId="0" applyFont="1" applyFill="1" applyBorder="1" applyAlignment="1">
      <alignment horizontal="center" vertical="top"/>
    </xf>
    <xf numFmtId="0" fontId="0" fillId="7" borderId="33" xfId="0" applyFill="1" applyBorder="1" applyAlignment="1">
      <alignment horizontal="left"/>
    </xf>
    <xf numFmtId="0" fontId="0" fillId="7" borderId="1" xfId="0" applyFill="1" applyBorder="1" applyAlignment="1">
      <alignment horizontal="left"/>
    </xf>
    <xf numFmtId="0" fontId="0" fillId="7" borderId="32" xfId="0" applyFill="1" applyBorder="1" applyAlignment="1">
      <alignment horizontal="left"/>
    </xf>
    <xf numFmtId="0" fontId="11" fillId="0" borderId="26" xfId="0" applyFont="1" applyBorder="1" applyAlignment="1">
      <alignment horizontal="center" vertical="top" wrapText="1"/>
    </xf>
    <xf numFmtId="0" fontId="11" fillId="0" borderId="25" xfId="0" applyFont="1" applyBorder="1" applyAlignment="1">
      <alignment horizontal="center" vertical="top" wrapText="1"/>
    </xf>
    <xf numFmtId="0" fontId="11" fillId="0" borderId="60" xfId="0" applyFont="1" applyBorder="1" applyAlignment="1">
      <alignment horizontal="center" vertical="top" wrapText="1"/>
    </xf>
    <xf numFmtId="166" fontId="0" fillId="9" borderId="42" xfId="0" applyNumberFormat="1" applyFill="1" applyBorder="1" applyAlignment="1">
      <alignment horizontal="center" vertical="center" wrapText="1"/>
    </xf>
    <xf numFmtId="166" fontId="0" fillId="9" borderId="39" xfId="0" applyNumberFormat="1" applyFill="1" applyBorder="1" applyAlignment="1">
      <alignment horizontal="center" vertical="center" wrapText="1"/>
    </xf>
    <xf numFmtId="166" fontId="0" fillId="9" borderId="43" xfId="0" applyNumberFormat="1" applyFill="1" applyBorder="1" applyAlignment="1">
      <alignment horizontal="center" vertical="center" wrapText="1"/>
    </xf>
    <xf numFmtId="0" fontId="18" fillId="6" borderId="46" xfId="0" applyFont="1" applyFill="1" applyBorder="1" applyAlignment="1">
      <alignment horizontal="center" vertical="center"/>
    </xf>
    <xf numFmtId="0" fontId="18" fillId="6" borderId="47" xfId="0" applyFont="1" applyFill="1" applyBorder="1" applyAlignment="1">
      <alignment horizontal="center" vertical="center"/>
    </xf>
    <xf numFmtId="0" fontId="18" fillId="6" borderId="24" xfId="0" applyFont="1" applyFill="1" applyBorder="1" applyAlignment="1">
      <alignment horizontal="center" vertical="center"/>
    </xf>
    <xf numFmtId="0" fontId="18" fillId="9" borderId="46"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24" xfId="0" applyFont="1" applyFill="1" applyBorder="1" applyAlignment="1">
      <alignment horizontal="center" vertical="center" wrapText="1"/>
    </xf>
    <xf numFmtId="0" fontId="0" fillId="0" borderId="26" xfId="0" applyFill="1" applyBorder="1" applyAlignment="1">
      <alignment horizontal="center" wrapText="1"/>
    </xf>
    <xf numFmtId="0" fontId="0" fillId="0" borderId="60" xfId="0" applyFill="1" applyBorder="1" applyAlignment="1">
      <alignment horizontal="center"/>
    </xf>
    <xf numFmtId="0" fontId="15" fillId="0" borderId="26" xfId="0" applyFont="1" applyBorder="1" applyAlignment="1">
      <alignment horizontal="center" vertical="top" wrapText="1"/>
    </xf>
    <xf numFmtId="0" fontId="15" fillId="0" borderId="25" xfId="0" applyFont="1" applyBorder="1" applyAlignment="1">
      <alignment horizontal="center" vertical="top" wrapText="1"/>
    </xf>
    <xf numFmtId="0" fontId="15" fillId="0" borderId="60" xfId="0" applyFont="1" applyBorder="1" applyAlignment="1">
      <alignment horizontal="center" vertical="top" wrapText="1"/>
    </xf>
    <xf numFmtId="0" fontId="11" fillId="0" borderId="22" xfId="0" applyFont="1" applyBorder="1" applyAlignment="1">
      <alignment vertical="top" wrapText="1"/>
    </xf>
    <xf numFmtId="0" fontId="11" fillId="0" borderId="18" xfId="0" applyFont="1" applyBorder="1" applyAlignment="1">
      <alignment vertical="top" wrapText="1"/>
    </xf>
    <xf numFmtId="0" fontId="11" fillId="0" borderId="23" xfId="0" applyFont="1" applyBorder="1" applyAlignment="1">
      <alignment vertical="top" wrapText="1"/>
    </xf>
  </cellXfs>
  <cellStyles count="5">
    <cellStyle name="Comma" xfId="4" builtinId="3"/>
    <cellStyle name="Comma 2" xfId="3"/>
    <cellStyle name="Currency 2" xfId="2"/>
    <cellStyle name="Normal" xfId="0" builtinId="0"/>
    <cellStyle name="Note" xfId="1" builtinId="10"/>
  </cellStyles>
  <dxfs count="0"/>
  <tableStyles count="0" defaultTableStyle="TableStyleMedium2" defaultPivotStyle="PivotStyleLight16"/>
  <colors>
    <mruColors>
      <color rgb="FFFFCC33"/>
      <color rgb="FFCD202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Heat Input</a:t>
            </a:r>
            <a:r>
              <a:rPr lang="en-US" baseline="0"/>
              <a:t> Curve</a:t>
            </a:r>
            <a:endParaRPr lang="en-US"/>
          </a:p>
        </c:rich>
      </c:tx>
      <c:overlay val="0"/>
      <c:spPr>
        <a:noFill/>
        <a:ln>
          <a:noFill/>
        </a:ln>
        <a:effectLst/>
      </c:spPr>
    </c:title>
    <c:autoTitleDeleted val="0"/>
    <c:plotArea>
      <c:layout/>
      <c:scatterChart>
        <c:scatterStyle val="lineMarker"/>
        <c:varyColors val="0"/>
        <c:ser>
          <c:idx val="0"/>
          <c:order val="0"/>
          <c:spPr>
            <a:ln w="25400">
              <a:noFill/>
            </a:ln>
          </c:spPr>
          <c:trendline>
            <c:spPr>
              <a:ln w="19050" cap="rnd">
                <a:solidFill>
                  <a:schemeClr val="accent1"/>
                </a:solidFill>
                <a:prstDash val="sysDot"/>
              </a:ln>
              <a:effectLst/>
            </c:spPr>
            <c:trendlineType val="poly"/>
            <c:order val="2"/>
            <c:dispRSqr val="1"/>
            <c:dispEq val="1"/>
            <c:trendlineLbl>
              <c:layout>
                <c:manualLayout>
                  <c:x val="-0.13398774153372439"/>
                  <c:y val="-2.2034609128752134E-2"/>
                </c:manualLayout>
              </c:layout>
              <c:numFmt formatCode="General" sourceLinked="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ReferenceLevelCostComponents_CT!$O$9:$O$15</c:f>
              <c:numCache>
                <c:formatCode>0.0</c:formatCode>
                <c:ptCount val="7"/>
                <c:pt idx="0">
                  <c:v>150</c:v>
                </c:pt>
                <c:pt idx="1">
                  <c:v>135</c:v>
                </c:pt>
                <c:pt idx="2">
                  <c:v>120</c:v>
                </c:pt>
                <c:pt idx="3">
                  <c:v>105</c:v>
                </c:pt>
                <c:pt idx="4">
                  <c:v>90</c:v>
                </c:pt>
                <c:pt idx="5">
                  <c:v>82.5</c:v>
                </c:pt>
                <c:pt idx="6">
                  <c:v>75</c:v>
                </c:pt>
              </c:numCache>
            </c:numRef>
          </c:xVal>
          <c:yVal>
            <c:numRef>
              <c:f>ReferenceLevelCostComponents_CT!$Q$9:$Q$15</c:f>
              <c:numCache>
                <c:formatCode>0.00</c:formatCode>
                <c:ptCount val="7"/>
                <c:pt idx="0">
                  <c:v>1352.25</c:v>
                </c:pt>
                <c:pt idx="1">
                  <c:v>1241.19</c:v>
                </c:pt>
                <c:pt idx="2">
                  <c:v>1141.6799999999998</c:v>
                </c:pt>
                <c:pt idx="3">
                  <c:v>1050.21</c:v>
                </c:pt>
                <c:pt idx="4">
                  <c:v>955.62</c:v>
                </c:pt>
                <c:pt idx="5">
                  <c:v>908.73750000000007</c:v>
                </c:pt>
                <c:pt idx="6">
                  <c:v>856.53562499999998</c:v>
                </c:pt>
              </c:numCache>
            </c:numRef>
          </c:yVal>
          <c:smooth val="0"/>
          <c:extLst>
            <c:ext xmlns:c16="http://schemas.microsoft.com/office/drawing/2014/chart" uri="{C3380CC4-5D6E-409C-BE32-E72D297353CC}">
              <c16:uniqueId val="{00000001-EF44-4E68-A432-1790444DD423}"/>
            </c:ext>
          </c:extLst>
        </c:ser>
        <c:dLbls>
          <c:showLegendKey val="0"/>
          <c:showVal val="0"/>
          <c:showCatName val="0"/>
          <c:showSerName val="0"/>
          <c:showPercent val="0"/>
          <c:showBubbleSize val="0"/>
        </c:dLbls>
        <c:axId val="853969144"/>
        <c:axId val="853970128"/>
      </c:scatterChart>
      <c:valAx>
        <c:axId val="853969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a:t>
                </a:r>
              </a:p>
            </c:rich>
          </c:tx>
          <c:layout>
            <c:manualLayout>
              <c:xMode val="edge"/>
              <c:yMode val="edge"/>
              <c:x val="0.4881215830553931"/>
              <c:y val="0.90608917470646178"/>
            </c:manualLayout>
          </c:layout>
          <c:overlay val="0"/>
          <c:spPr>
            <a:noFill/>
            <a:ln>
              <a:noFill/>
            </a:ln>
            <a:effectLst/>
          </c:sp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70128"/>
        <c:crosses val="autoZero"/>
        <c:crossBetween val="midCat"/>
      </c:valAx>
      <c:valAx>
        <c:axId val="85397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Heat Input (GJ/h)</a:t>
                </a:r>
              </a:p>
            </c:rich>
          </c:tx>
          <c:overlay val="0"/>
          <c:spPr>
            <a:noFill/>
            <a:ln>
              <a:noFill/>
            </a:ln>
            <a:effectLst/>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69144"/>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23</xdr:row>
      <xdr:rowOff>0</xdr:rowOff>
    </xdr:from>
    <xdr:to>
      <xdr:col>13</xdr:col>
      <xdr:colOff>304800</xdr:colOff>
      <xdr:row>23</xdr:row>
      <xdr:rowOff>301625</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826888E-B216-4B31-9AE1-64A8D9ED3A68}"/>
            </a:ext>
          </a:extLst>
        </xdr:cNvPr>
        <xdr:cNvSpPr>
          <a:spLocks noChangeAspect="1" noChangeArrowheads="1"/>
        </xdr:cNvSpPr>
      </xdr:nvSpPr>
      <xdr:spPr bwMode="auto">
        <a:xfrm>
          <a:off x="22174200" y="1081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13</xdr:col>
      <xdr:colOff>304800</xdr:colOff>
      <xdr:row>23</xdr:row>
      <xdr:rowOff>301625</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7194889-DF36-4B0F-9F94-92BC68FC0688}"/>
            </a:ext>
          </a:extLst>
        </xdr:cNvPr>
        <xdr:cNvSpPr>
          <a:spLocks noChangeAspect="1" noChangeArrowheads="1"/>
        </xdr:cNvSpPr>
      </xdr:nvSpPr>
      <xdr:spPr bwMode="auto">
        <a:xfrm>
          <a:off x="22174200" y="1081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13</xdr:col>
      <xdr:colOff>304800</xdr:colOff>
      <xdr:row>23</xdr:row>
      <xdr:rowOff>301625</xdr:rowOff>
    </xdr:to>
    <xdr:sp macro="" textlink="">
      <xdr:nvSpPr>
        <xdr:cNvPr id="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BBC576E-3E20-4335-8408-04624A535993}"/>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13</xdr:col>
      <xdr:colOff>304800</xdr:colOff>
      <xdr:row>23</xdr:row>
      <xdr:rowOff>301625</xdr:rowOff>
    </xdr:to>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CCB781B0-4DA9-4F50-B65B-64693D975358}"/>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13</xdr:col>
      <xdr:colOff>304800</xdr:colOff>
      <xdr:row>23</xdr:row>
      <xdr:rowOff>301625</xdr:rowOff>
    </xdr:to>
    <xdr:sp macro="" textlink="">
      <xdr:nvSpPr>
        <xdr:cNvPr id="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CCB68BF-3D44-4CA1-B2FB-8BA08047AC92}"/>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13</xdr:col>
      <xdr:colOff>304800</xdr:colOff>
      <xdr:row>23</xdr:row>
      <xdr:rowOff>301625</xdr:rowOff>
    </xdr:to>
    <xdr:sp macro="" textlink="">
      <xdr:nvSpPr>
        <xdr:cNvPr id="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CF92CC30-DFF3-4870-99DD-0DDEB23A71DF}"/>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13</xdr:col>
      <xdr:colOff>304800</xdr:colOff>
      <xdr:row>23</xdr:row>
      <xdr:rowOff>301625</xdr:rowOff>
    </xdr:to>
    <xdr:sp macro="" textlink="">
      <xdr:nvSpPr>
        <xdr:cNvPr id="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D88C3FC-1B0E-43F3-83D0-D4FC4EDDFF70}"/>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13</xdr:col>
      <xdr:colOff>304800</xdr:colOff>
      <xdr:row>23</xdr:row>
      <xdr:rowOff>301625</xdr:rowOff>
    </xdr:to>
    <xdr:sp macro="" textlink="">
      <xdr:nvSpPr>
        <xdr:cNvPr id="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405657E-8F7C-4C78-B08D-94BC3A0E81E6}"/>
            </a:ext>
          </a:extLst>
        </xdr:cNvPr>
        <xdr:cNvSpPr>
          <a:spLocks noChangeAspect="1" noChangeArrowheads="1"/>
        </xdr:cNvSpPr>
      </xdr:nvSpPr>
      <xdr:spPr bwMode="auto">
        <a:xfrm>
          <a:off x="20891500" y="851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429862</xdr:colOff>
      <xdr:row>19</xdr:row>
      <xdr:rowOff>286846</xdr:rowOff>
    </xdr:from>
    <xdr:to>
      <xdr:col>21</xdr:col>
      <xdr:colOff>1000172</xdr:colOff>
      <xdr:row>31</xdr:row>
      <xdr:rowOff>44262</xdr:rowOff>
    </xdr:to>
    <xdr:graphicFrame macro="">
      <xdr:nvGraphicFramePr>
        <xdr:cNvPr id="10" name="Chart 9" descr="This graph shows heat input plotted with respect to megawatt values" title="Heat Input Curve">
          <a:extLst>
            <a:ext uri="{FF2B5EF4-FFF2-40B4-BE49-F238E27FC236}">
              <a16:creationId xmlns:a16="http://schemas.microsoft.com/office/drawing/2014/main" id="{1F20D41E-1919-4056-8D65-2C8896D69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19</xdr:row>
      <xdr:rowOff>0</xdr:rowOff>
    </xdr:from>
    <xdr:to>
      <xdr:col>17</xdr:col>
      <xdr:colOff>304800</xdr:colOff>
      <xdr:row>20</xdr:row>
      <xdr:rowOff>353237</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372D838E-367E-4F33-A045-8E56BF2B7E86}"/>
            </a:ext>
          </a:extLst>
        </xdr:cNvPr>
        <xdr:cNvSpPr>
          <a:spLocks noChangeAspect="1" noChangeArrowheads="1"/>
        </xdr:cNvSpPr>
      </xdr:nvSpPr>
      <xdr:spPr bwMode="auto">
        <a:xfrm>
          <a:off x="23974425" y="9134475"/>
          <a:ext cx="304800" cy="901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19</xdr:row>
      <xdr:rowOff>0</xdr:rowOff>
    </xdr:from>
    <xdr:to>
      <xdr:col>16</xdr:col>
      <xdr:colOff>304800</xdr:colOff>
      <xdr:row>20</xdr:row>
      <xdr:rowOff>353237</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A27D8FD-C052-4EE0-8096-F76EC7574615}"/>
            </a:ext>
          </a:extLst>
        </xdr:cNvPr>
        <xdr:cNvSpPr>
          <a:spLocks noChangeAspect="1" noChangeArrowheads="1"/>
        </xdr:cNvSpPr>
      </xdr:nvSpPr>
      <xdr:spPr bwMode="auto">
        <a:xfrm>
          <a:off x="23393400" y="9134475"/>
          <a:ext cx="304800" cy="901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118248</xdr:colOff>
      <xdr:row>6</xdr:row>
      <xdr:rowOff>647417</xdr:rowOff>
    </xdr:from>
    <xdr:to>
      <xdr:col>4</xdr:col>
      <xdr:colOff>6222998</xdr:colOff>
      <xdr:row>6</xdr:row>
      <xdr:rowOff>1629472</xdr:rowOff>
    </xdr:to>
    <xdr:pic>
      <xdr:nvPicPr>
        <xdr:cNvPr id="18" name="Picture 17" descr="Speed no load emissions costs consists of no load heat consumption, fuel carbon content, carbon price, and minimum loading point." title="Speed no load emissions costs">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13165" y="4563250"/>
          <a:ext cx="6104750" cy="975705"/>
        </a:xfrm>
        <a:prstGeom prst="rect">
          <a:avLst/>
        </a:prstGeom>
        <a:effectLst>
          <a:outerShdw blurRad="50800" dist="38100" dir="2700000" algn="tl" rotWithShape="0">
            <a:prstClr val="black">
              <a:alpha val="40000"/>
            </a:prstClr>
          </a:outerShdw>
        </a:effectLst>
      </xdr:spPr>
    </xdr:pic>
    <xdr:clientData/>
  </xdr:twoCellAnchor>
  <xdr:oneCellAnchor>
    <xdr:from>
      <xdr:col>4</xdr:col>
      <xdr:colOff>160581</xdr:colOff>
      <xdr:row>8</xdr:row>
      <xdr:rowOff>1028419</xdr:rowOff>
    </xdr:from>
    <xdr:ext cx="6104750" cy="975705"/>
    <xdr:pic>
      <xdr:nvPicPr>
        <xdr:cNvPr id="24" name="Picture 23" descr="Speed no load emissions costs consists of no load heat consumption, fuel carbon content, carbon price, and minimum loading point." title="Speed no load emissions costs">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55498" y="8309752"/>
          <a:ext cx="6104750" cy="975705"/>
        </a:xfrm>
        <a:prstGeom prst="rect">
          <a:avLst/>
        </a:prstGeom>
        <a:effectLst>
          <a:outerShdw blurRad="50800" dist="38100" dir="2700000" algn="tl" rotWithShape="0">
            <a:prstClr val="black">
              <a:alpha val="40000"/>
            </a:prstClr>
          </a:outerShdw>
        </a:effectLst>
      </xdr:spPr>
    </xdr:pic>
    <xdr:clientData/>
  </xdr:oneCellAnchor>
  <xdr:twoCellAnchor editAs="oneCell">
    <xdr:from>
      <xdr:col>4</xdr:col>
      <xdr:colOff>179918</xdr:colOff>
      <xdr:row>6</xdr:row>
      <xdr:rowOff>95248</xdr:rowOff>
    </xdr:from>
    <xdr:to>
      <xdr:col>4</xdr:col>
      <xdr:colOff>5122334</xdr:colOff>
      <xdr:row>6</xdr:row>
      <xdr:rowOff>602468</xdr:rowOff>
    </xdr:to>
    <xdr:pic>
      <xdr:nvPicPr>
        <xdr:cNvPr id="25" name="Picture 24" descr="The Speed No Load Fuel Consumption is the ratio of the Speed No Load Fuel Consumption to the minimum loading point" title="Speed No Load Fuel Consumption">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74835" y="4011081"/>
          <a:ext cx="4942416" cy="500870"/>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211667</xdr:colOff>
      <xdr:row>8</xdr:row>
      <xdr:rowOff>455084</xdr:rowOff>
    </xdr:from>
    <xdr:to>
      <xdr:col>4</xdr:col>
      <xdr:colOff>5113644</xdr:colOff>
      <xdr:row>8</xdr:row>
      <xdr:rowOff>952500</xdr:rowOff>
    </xdr:to>
    <xdr:pic>
      <xdr:nvPicPr>
        <xdr:cNvPr id="26" name="Picture 25" descr="The Speed No Load Fuel Consumption is the ratio of the Speed No Load Fuel Consumption to the minimum loading point" title="Speed No Load Fuel Consumption">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06584" y="7736417"/>
          <a:ext cx="4908327" cy="497416"/>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201083</xdr:colOff>
      <xdr:row>7</xdr:row>
      <xdr:rowOff>306917</xdr:rowOff>
    </xdr:from>
    <xdr:to>
      <xdr:col>4</xdr:col>
      <xdr:colOff>5694489</xdr:colOff>
      <xdr:row>8</xdr:row>
      <xdr:rowOff>237067</xdr:rowOff>
    </xdr:to>
    <xdr:pic>
      <xdr:nvPicPr>
        <xdr:cNvPr id="28" name="Picture 27" descr="Secondary energy offer reference level for MLP is comprised of incremental heat rate, speed  incremental heat rate, speed no load fuel consumption, total fuel related costs, performance factor, emissions costs, speed no load emission costs, operating and maintenance costs." title="Secondary energy offer reference level">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0" y="5905500"/>
          <a:ext cx="5493406" cy="1619250"/>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158750</xdr:colOff>
      <xdr:row>5</xdr:row>
      <xdr:rowOff>74084</xdr:rowOff>
    </xdr:from>
    <xdr:to>
      <xdr:col>4</xdr:col>
      <xdr:colOff>5448572</xdr:colOff>
      <xdr:row>6</xdr:row>
      <xdr:rowOff>2226</xdr:rowOff>
    </xdr:to>
    <xdr:pic>
      <xdr:nvPicPr>
        <xdr:cNvPr id="29" name="Picture 28" descr="Primary energy offer reference level for MLP is comprised of incremental heat rate, speed no load fuel consumption, total fuel related costs, performance factor, emissions costs, speed no load emission costs, operating and maintenance costs, start up cost, hours per start, and and minimum loading point." title="Primary energy offer reference level">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053667" y="1809751"/>
          <a:ext cx="5289822" cy="2108308"/>
        </a:xfrm>
        <a:prstGeom prst="rect">
          <a:avLst/>
        </a:prstGeom>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esoonline.sharepoint.com/sites/collaboration/Projects/MRP/Energy%20Implementation/Ex_Pos_Cost_Thermal_CombinedCycle_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ReferenceLevelCostComponents_CT"/>
      <sheetName val="Defn of CostComponents_CT"/>
      <sheetName val="ReferenceLevelCostComponents_ST"/>
      <sheetName val="Defn of CostComponents_ST"/>
      <sheetName val="FinDispatchDataParameter - Phys"/>
      <sheetName val="FinDispatchDataParameter - PSU"/>
      <sheetName val="Non-finDispatchParameters - CT"/>
      <sheetName val="Non-finDispatchParameters - ST"/>
      <sheetName val="Non-finDispatchParameters - PSU"/>
      <sheetName val="Reference Quantity"/>
      <sheetName val="Supporting Documentation List"/>
      <sheetName val="Change Log (to be deleted)"/>
      <sheetName val="CostComponents_CT"/>
      <sheetName val="CostComponents_ST"/>
    </sheetNames>
    <sheetDataSet>
      <sheetData sheetId="0"/>
      <sheetData sheetId="1"/>
      <sheetData sheetId="2"/>
      <sheetData sheetId="3"/>
      <sheetData sheetId="4"/>
      <sheetData sheetId="5">
        <row r="14">
          <cell r="E14">
            <v>3.25</v>
          </cell>
        </row>
        <row r="15">
          <cell r="E15">
            <v>30</v>
          </cell>
        </row>
        <row r="16">
          <cell r="E16">
            <v>125</v>
          </cell>
        </row>
      </sheetData>
      <sheetData sheetId="6"/>
      <sheetData sheetId="7"/>
      <sheetData sheetId="8"/>
      <sheetData sheetId="9"/>
      <sheetData sheetId="10" refreshError="1"/>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IESO Theme">
      <a:dk1>
        <a:sysClr val="windowText" lastClr="000000"/>
      </a:dk1>
      <a:lt1>
        <a:sysClr val="window" lastClr="FFFFFF"/>
      </a:lt1>
      <a:dk2>
        <a:srgbClr val="44546A"/>
      </a:dk2>
      <a:lt2>
        <a:srgbClr val="E7E6E6"/>
      </a:lt2>
      <a:accent1>
        <a:srgbClr val="8CD2F4"/>
      </a:accent1>
      <a:accent2>
        <a:srgbClr val="EF3E42"/>
      </a:accent2>
      <a:accent3>
        <a:srgbClr val="A5A5A5"/>
      </a:accent3>
      <a:accent4>
        <a:srgbClr val="FFCC33"/>
      </a:accent4>
      <a:accent5>
        <a:srgbClr val="4472C4"/>
      </a:accent5>
      <a:accent6>
        <a:srgbClr val="49A942"/>
      </a:accent6>
      <a:hlink>
        <a:srgbClr val="2D3CA3"/>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60" zoomScaleNormal="60" workbookViewId="0">
      <selection activeCell="A2" sqref="A2:H2"/>
    </sheetView>
  </sheetViews>
  <sheetFormatPr defaultRowHeight="14.5"/>
  <cols>
    <col min="1" max="1" width="21" customWidth="1"/>
    <col min="2" max="2" width="39.90625" customWidth="1"/>
    <col min="3" max="3" width="36.6328125" customWidth="1"/>
    <col min="4" max="4" width="53.453125" customWidth="1"/>
    <col min="5" max="5" width="42.90625" customWidth="1"/>
    <col min="6" max="6" width="23.26953125" customWidth="1"/>
    <col min="8" max="8" width="20.6328125" customWidth="1"/>
  </cols>
  <sheetData>
    <row r="1" spans="1:8" ht="18.5">
      <c r="A1" s="323" t="s">
        <v>383</v>
      </c>
      <c r="B1" s="323"/>
      <c r="C1" s="323"/>
      <c r="D1" s="323"/>
      <c r="E1" s="323"/>
      <c r="F1" s="323"/>
      <c r="G1" s="323"/>
      <c r="H1" s="323"/>
    </row>
    <row r="2" spans="1:8" s="206" customFormat="1" ht="41" customHeight="1">
      <c r="A2" s="320" t="s">
        <v>517</v>
      </c>
      <c r="B2" s="321"/>
      <c r="C2" s="321"/>
      <c r="D2" s="321"/>
      <c r="E2" s="321"/>
      <c r="F2" s="321"/>
      <c r="G2" s="321"/>
      <c r="H2" s="322"/>
    </row>
    <row r="3" spans="1:8" s="26" customFormat="1" ht="15" customHeight="1">
      <c r="A3" s="332" t="s">
        <v>384</v>
      </c>
      <c r="B3" s="333"/>
      <c r="C3" s="333"/>
      <c r="D3" s="333"/>
      <c r="E3" s="333"/>
      <c r="F3" s="333"/>
      <c r="G3" s="333"/>
      <c r="H3" s="334"/>
    </row>
    <row r="4" spans="1:8" s="26" customFormat="1" ht="77.400000000000006" customHeight="1">
      <c r="A4" s="335"/>
      <c r="B4" s="336"/>
      <c r="C4" s="336"/>
      <c r="D4" s="336"/>
      <c r="E4" s="336"/>
      <c r="F4" s="336"/>
      <c r="G4" s="336"/>
      <c r="H4" s="337"/>
    </row>
    <row r="5" spans="1:8" ht="77.25" customHeight="1">
      <c r="A5" s="326" t="s">
        <v>391</v>
      </c>
      <c r="B5" s="327"/>
      <c r="C5" s="327"/>
      <c r="D5" s="327"/>
      <c r="E5" s="327"/>
      <c r="F5" s="327"/>
      <c r="G5" s="327"/>
      <c r="H5" s="328"/>
    </row>
    <row r="6" spans="1:8" ht="150.65" customHeight="1">
      <c r="A6" s="329"/>
      <c r="B6" s="330"/>
      <c r="C6" s="330"/>
      <c r="D6" s="330"/>
      <c r="E6" s="330"/>
      <c r="F6" s="330"/>
      <c r="G6" s="330"/>
      <c r="H6" s="331"/>
    </row>
    <row r="7" spans="1:8" ht="15" thickBot="1">
      <c r="A7" s="100"/>
      <c r="B7" s="100"/>
      <c r="C7" s="100"/>
      <c r="D7" s="100"/>
      <c r="E7" s="100"/>
      <c r="F7" s="100"/>
      <c r="G7" s="100"/>
      <c r="H7" s="100"/>
    </row>
    <row r="8" spans="1:8">
      <c r="A8" s="11"/>
      <c r="B8" s="324" t="s">
        <v>0</v>
      </c>
      <c r="C8" s="325"/>
      <c r="D8" s="7"/>
      <c r="E8" s="324" t="s">
        <v>1</v>
      </c>
      <c r="F8" s="325"/>
      <c r="G8" s="7"/>
      <c r="H8" s="5"/>
    </row>
    <row r="9" spans="1:8">
      <c r="A9" s="10"/>
      <c r="B9" s="12" t="s">
        <v>2</v>
      </c>
      <c r="C9" s="264" t="s">
        <v>394</v>
      </c>
      <c r="D9" s="8"/>
      <c r="E9" s="12" t="s">
        <v>2</v>
      </c>
      <c r="F9" s="264" t="s">
        <v>394</v>
      </c>
      <c r="G9" s="8"/>
      <c r="H9" s="4"/>
    </row>
    <row r="10" spans="1:8">
      <c r="A10" s="10"/>
      <c r="B10" s="12" t="s">
        <v>3</v>
      </c>
      <c r="C10" s="264" t="s">
        <v>392</v>
      </c>
      <c r="D10" s="8"/>
      <c r="E10" s="12" t="s">
        <v>3</v>
      </c>
      <c r="F10" s="264" t="s">
        <v>392</v>
      </c>
      <c r="G10" s="8"/>
      <c r="H10" s="4"/>
    </row>
    <row r="11" spans="1:8">
      <c r="A11" s="10"/>
      <c r="B11" s="12" t="s">
        <v>4</v>
      </c>
      <c r="C11" s="264" t="s">
        <v>393</v>
      </c>
      <c r="D11" s="8"/>
      <c r="E11" s="12" t="s">
        <v>4</v>
      </c>
      <c r="F11" s="264" t="s">
        <v>393</v>
      </c>
      <c r="G11" s="8"/>
      <c r="H11" s="100"/>
    </row>
    <row r="12" spans="1:8" ht="29">
      <c r="A12" s="10"/>
      <c r="B12" s="207" t="s">
        <v>385</v>
      </c>
      <c r="C12" s="264" t="s">
        <v>5</v>
      </c>
      <c r="D12" s="9"/>
      <c r="E12" s="207" t="s">
        <v>385</v>
      </c>
      <c r="F12" s="264" t="s">
        <v>5</v>
      </c>
      <c r="G12" s="8"/>
      <c r="H12" s="100"/>
    </row>
    <row r="13" spans="1:8" ht="29.5" thickBot="1">
      <c r="A13" s="100"/>
      <c r="B13" s="208" t="s">
        <v>386</v>
      </c>
      <c r="C13" s="265" t="s">
        <v>5</v>
      </c>
      <c r="D13" s="100"/>
      <c r="E13" s="208" t="s">
        <v>386</v>
      </c>
      <c r="F13" s="265" t="s">
        <v>5</v>
      </c>
      <c r="G13" s="100"/>
      <c r="H13" s="100"/>
    </row>
    <row r="16" spans="1:8" ht="15" thickBot="1">
      <c r="A16" s="100"/>
      <c r="B16" s="100"/>
      <c r="C16" s="100"/>
      <c r="D16" s="100"/>
      <c r="E16" s="100"/>
      <c r="F16" s="100"/>
      <c r="G16" s="100"/>
      <c r="H16" s="100"/>
    </row>
    <row r="17" spans="1:8">
      <c r="A17" s="100"/>
      <c r="B17" s="324" t="s">
        <v>6</v>
      </c>
      <c r="C17" s="325"/>
      <c r="D17" s="100"/>
      <c r="E17" s="324" t="s">
        <v>7</v>
      </c>
      <c r="F17" s="325"/>
      <c r="G17" s="100"/>
      <c r="H17" s="100"/>
    </row>
    <row r="18" spans="1:8">
      <c r="B18" s="12" t="s">
        <v>2</v>
      </c>
      <c r="C18" s="264"/>
      <c r="D18" s="100"/>
      <c r="E18" s="12" t="s">
        <v>2</v>
      </c>
      <c r="F18" s="264"/>
    </row>
    <row r="19" spans="1:8">
      <c r="B19" s="12" t="s">
        <v>3</v>
      </c>
      <c r="C19" s="264"/>
      <c r="D19" s="100"/>
      <c r="E19" s="12" t="s">
        <v>3</v>
      </c>
      <c r="F19" s="264"/>
    </row>
    <row r="20" spans="1:8">
      <c r="B20" s="12" t="s">
        <v>4</v>
      </c>
      <c r="C20" s="264"/>
      <c r="D20" s="100"/>
      <c r="E20" s="12" t="s">
        <v>4</v>
      </c>
      <c r="F20" s="264"/>
    </row>
    <row r="21" spans="1:8" ht="29">
      <c r="B21" s="207" t="s">
        <v>385</v>
      </c>
      <c r="C21" s="264" t="s">
        <v>5</v>
      </c>
      <c r="D21" s="100"/>
      <c r="E21" s="207" t="s">
        <v>385</v>
      </c>
      <c r="F21" s="264" t="s">
        <v>5</v>
      </c>
    </row>
    <row r="22" spans="1:8" ht="29.5" thickBot="1">
      <c r="B22" s="208" t="s">
        <v>386</v>
      </c>
      <c r="C22" s="265" t="s">
        <v>5</v>
      </c>
      <c r="D22" s="100"/>
      <c r="E22" s="208" t="s">
        <v>386</v>
      </c>
      <c r="F22" s="265" t="s">
        <v>5</v>
      </c>
    </row>
    <row r="25" spans="1:8">
      <c r="A25" s="196" t="s">
        <v>351</v>
      </c>
      <c r="B25" s="196"/>
      <c r="C25" s="196"/>
      <c r="D25" s="196"/>
    </row>
    <row r="26" spans="1:8" ht="15" thickBot="1">
      <c r="A26" s="196"/>
      <c r="B26" s="196"/>
      <c r="C26" s="196"/>
      <c r="D26" s="196"/>
    </row>
    <row r="27" spans="1:8">
      <c r="A27" s="197" t="s">
        <v>352</v>
      </c>
      <c r="B27" s="198" t="s">
        <v>353</v>
      </c>
      <c r="C27" s="198" t="s">
        <v>141</v>
      </c>
      <c r="D27" s="199" t="s">
        <v>354</v>
      </c>
    </row>
    <row r="28" spans="1:8" ht="43.5">
      <c r="A28" s="200" t="s">
        <v>355</v>
      </c>
      <c r="B28" s="201"/>
      <c r="C28" s="201" t="s">
        <v>356</v>
      </c>
      <c r="D28" s="202"/>
    </row>
    <row r="29" spans="1:8" ht="72.5">
      <c r="A29" s="200" t="s">
        <v>357</v>
      </c>
      <c r="B29" s="201"/>
      <c r="C29" s="201" t="s">
        <v>358</v>
      </c>
      <c r="D29" s="202"/>
    </row>
    <row r="30" spans="1:8" ht="87">
      <c r="A30" s="200" t="s">
        <v>359</v>
      </c>
      <c r="B30" s="201"/>
      <c r="C30" s="201" t="s">
        <v>360</v>
      </c>
      <c r="D30" s="202"/>
    </row>
    <row r="31" spans="1:8" ht="247" thickBot="1">
      <c r="A31" s="203" t="s">
        <v>361</v>
      </c>
      <c r="B31" s="204"/>
      <c r="C31" s="204" t="s">
        <v>362</v>
      </c>
      <c r="D31" s="205" t="s">
        <v>363</v>
      </c>
    </row>
  </sheetData>
  <mergeCells count="8">
    <mergeCell ref="A2:H2"/>
    <mergeCell ref="A1:H1"/>
    <mergeCell ref="B17:C17"/>
    <mergeCell ref="E17:F17"/>
    <mergeCell ref="B8:C8"/>
    <mergeCell ref="A5:H6"/>
    <mergeCell ref="A3:H4"/>
    <mergeCell ref="E8:F8"/>
  </mergeCells>
  <pageMargins left="0.7" right="0.7" top="0.75" bottom="0.75" header="0.3" footer="0.3"/>
  <pageSetup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A3" sqref="A3"/>
    </sheetView>
  </sheetViews>
  <sheetFormatPr defaultRowHeight="14.5"/>
  <cols>
    <col min="2" max="2" width="15.1796875" customWidth="1"/>
    <col min="3" max="3" width="28.90625" customWidth="1"/>
    <col min="4" max="4" width="33.90625" customWidth="1"/>
  </cols>
  <sheetData>
    <row r="1" spans="1:4" s="469" customFormat="1" ht="18.5">
      <c r="A1" s="469" t="s">
        <v>388</v>
      </c>
    </row>
    <row r="2" spans="1:4" s="1" customFormat="1">
      <c r="A2" s="1" t="s">
        <v>389</v>
      </c>
    </row>
    <row r="3" spans="1:4" s="1" customFormat="1">
      <c r="A3" s="146" t="s">
        <v>310</v>
      </c>
    </row>
    <row r="4" spans="1:4" s="2" customFormat="1"/>
    <row r="6" spans="1:4">
      <c r="A6" s="100"/>
      <c r="B6" s="84" t="s">
        <v>311</v>
      </c>
      <c r="C6" s="84" t="s">
        <v>312</v>
      </c>
      <c r="D6" s="84" t="s">
        <v>313</v>
      </c>
    </row>
    <row r="7" spans="1:4" ht="43.5">
      <c r="A7" s="100"/>
      <c r="B7" s="85" t="s">
        <v>314</v>
      </c>
      <c r="C7" s="316" t="s">
        <v>458</v>
      </c>
      <c r="D7" s="317" t="s">
        <v>459</v>
      </c>
    </row>
    <row r="8" spans="1:4" ht="43.5">
      <c r="A8" s="100"/>
      <c r="B8" s="85" t="s">
        <v>315</v>
      </c>
      <c r="C8" s="316" t="s">
        <v>460</v>
      </c>
      <c r="D8" s="317" t="s">
        <v>461</v>
      </c>
    </row>
    <row r="9" spans="1:4" ht="43.5">
      <c r="A9" s="100"/>
      <c r="B9" s="85" t="s">
        <v>316</v>
      </c>
      <c r="C9" s="318" t="s">
        <v>462</v>
      </c>
      <c r="D9" s="318" t="s">
        <v>462</v>
      </c>
    </row>
    <row r="10" spans="1:4">
      <c r="A10" s="100"/>
      <c r="B10" s="85" t="s">
        <v>317</v>
      </c>
      <c r="C10" s="319"/>
      <c r="D10" s="319"/>
    </row>
    <row r="11" spans="1:4">
      <c r="A11" s="100"/>
      <c r="B11" s="85" t="s">
        <v>318</v>
      </c>
      <c r="C11" s="319"/>
      <c r="D11" s="319"/>
    </row>
    <row r="12" spans="1:4">
      <c r="A12" s="100"/>
      <c r="B12" s="85" t="s">
        <v>319</v>
      </c>
      <c r="C12" s="319"/>
      <c r="D12" s="319"/>
    </row>
    <row r="13" spans="1:4">
      <c r="A13" s="100"/>
      <c r="B13" s="85" t="s">
        <v>320</v>
      </c>
      <c r="C13" s="319"/>
      <c r="D13" s="319"/>
    </row>
    <row r="14" spans="1:4">
      <c r="A14" s="100"/>
      <c r="B14" s="85" t="s">
        <v>321</v>
      </c>
      <c r="C14" s="319"/>
      <c r="D14" s="319"/>
    </row>
    <row r="15" spans="1:4">
      <c r="A15" s="100"/>
      <c r="B15" s="85" t="s">
        <v>322</v>
      </c>
      <c r="C15" s="319"/>
      <c r="D15" s="319"/>
    </row>
    <row r="16" spans="1:4">
      <c r="A16" s="100"/>
      <c r="B16" s="85" t="s">
        <v>323</v>
      </c>
      <c r="C16" s="319"/>
      <c r="D16" s="319"/>
    </row>
    <row r="17" spans="2:4">
      <c r="B17" s="85" t="s">
        <v>324</v>
      </c>
      <c r="C17" s="319"/>
      <c r="D17" s="319"/>
    </row>
    <row r="18" spans="2:4">
      <c r="B18" s="85" t="s">
        <v>325</v>
      </c>
      <c r="C18" s="319"/>
      <c r="D18" s="319"/>
    </row>
    <row r="19" spans="2:4">
      <c r="B19" s="85" t="s">
        <v>326</v>
      </c>
      <c r="C19" s="319"/>
      <c r="D19" s="319"/>
    </row>
    <row r="20" spans="2:4">
      <c r="B20" s="85" t="s">
        <v>327</v>
      </c>
      <c r="C20" s="319"/>
      <c r="D20" s="319"/>
    </row>
    <row r="21" spans="2:4">
      <c r="B21" s="85" t="s">
        <v>328</v>
      </c>
      <c r="C21" s="319"/>
      <c r="D21" s="319"/>
    </row>
    <row r="22" spans="2:4">
      <c r="B22" s="85" t="s">
        <v>329</v>
      </c>
      <c r="C22" s="319"/>
      <c r="D22" s="319"/>
    </row>
    <row r="23" spans="2:4">
      <c r="B23" s="85" t="s">
        <v>330</v>
      </c>
      <c r="C23" s="319"/>
      <c r="D23" s="319"/>
    </row>
    <row r="24" spans="2:4">
      <c r="B24" s="85" t="s">
        <v>331</v>
      </c>
      <c r="C24" s="319"/>
      <c r="D24" s="319"/>
    </row>
    <row r="25" spans="2:4">
      <c r="B25" s="85" t="s">
        <v>332</v>
      </c>
      <c r="C25" s="319"/>
      <c r="D25" s="319"/>
    </row>
    <row r="26" spans="2:4">
      <c r="B26" s="85" t="s">
        <v>333</v>
      </c>
      <c r="C26" s="319"/>
      <c r="D26" s="319"/>
    </row>
    <row r="27" spans="2:4">
      <c r="B27" s="85" t="s">
        <v>334</v>
      </c>
      <c r="C27" s="319"/>
      <c r="D27" s="319"/>
    </row>
  </sheetData>
  <autoFilter ref="B6:D26"/>
  <mergeCells count="1">
    <mergeCell ref="A1:XFD1"/>
  </mergeCells>
  <pageMargins left="0.7" right="0.7" top="0.75" bottom="0.75" header="0.3" footer="0.3"/>
  <pageSetup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topLeftCell="F71" zoomScale="80" zoomScaleNormal="80" workbookViewId="0">
      <selection activeCell="F64" sqref="F64:J64"/>
    </sheetView>
  </sheetViews>
  <sheetFormatPr defaultColWidth="8.6328125" defaultRowHeight="14.5"/>
  <cols>
    <col min="1" max="1" width="6.90625" style="99" customWidth="1"/>
    <col min="2" max="2" width="31.90625" style="99" customWidth="1"/>
    <col min="3" max="3" width="37.36328125" style="99" customWidth="1"/>
    <col min="4" max="4" width="34.1796875" style="99" customWidth="1"/>
    <col min="5" max="5" width="33.6328125" style="99" customWidth="1"/>
    <col min="6" max="6" width="14.90625" style="99" customWidth="1"/>
    <col min="7" max="7" width="15.453125" style="99" customWidth="1"/>
    <col min="8" max="8" width="14.36328125" style="99" customWidth="1"/>
    <col min="9" max="9" width="13.90625" style="99" customWidth="1"/>
    <col min="10" max="10" width="16.36328125" style="99" customWidth="1"/>
    <col min="11" max="11" width="33" style="99" customWidth="1"/>
    <col min="12" max="12" width="38.36328125" style="99" customWidth="1"/>
    <col min="13" max="13" width="8.6328125" style="99"/>
    <col min="14" max="14" width="17.26953125" style="99" customWidth="1"/>
    <col min="15" max="15" width="23.90625" style="99" customWidth="1"/>
    <col min="16" max="17" width="17.26953125" style="99" customWidth="1"/>
    <col min="18" max="18" width="23.26953125" style="99" customWidth="1"/>
    <col min="19" max="19" width="21.90625" style="99" customWidth="1"/>
    <col min="20" max="21" width="17.26953125" style="99" customWidth="1"/>
    <col min="22" max="22" width="19.36328125" style="99" customWidth="1"/>
    <col min="23" max="16384" width="8.6328125" style="99"/>
  </cols>
  <sheetData>
    <row r="1" spans="1:24" ht="38.5" customHeight="1" thickBot="1">
      <c r="B1" s="17" t="s">
        <v>13</v>
      </c>
      <c r="W1" s="221"/>
      <c r="X1" s="221"/>
    </row>
    <row r="2" spans="1:24" ht="29.5" customHeight="1" thickBot="1">
      <c r="A2" s="21"/>
      <c r="B2" s="22" t="s">
        <v>14</v>
      </c>
      <c r="C2" s="23" t="s">
        <v>15</v>
      </c>
      <c r="D2" s="22" t="s">
        <v>16</v>
      </c>
      <c r="E2" s="23" t="s">
        <v>17</v>
      </c>
      <c r="F2" s="371" t="s">
        <v>18</v>
      </c>
      <c r="G2" s="372"/>
      <c r="H2" s="372"/>
      <c r="I2" s="372"/>
      <c r="J2" s="373"/>
      <c r="K2" s="23" t="s">
        <v>19</v>
      </c>
      <c r="L2" s="59" t="s">
        <v>20</v>
      </c>
      <c r="N2" s="223" t="s">
        <v>457</v>
      </c>
      <c r="O2" s="224"/>
      <c r="P2" s="224"/>
      <c r="Q2" s="224"/>
      <c r="R2" s="224"/>
      <c r="S2" s="224"/>
      <c r="T2" s="224"/>
      <c r="U2" s="224"/>
      <c r="V2" s="225"/>
    </row>
    <row r="3" spans="1:24" s="100" customFormat="1">
      <c r="A3" s="20" t="s">
        <v>21</v>
      </c>
      <c r="B3" s="110" t="s">
        <v>22</v>
      </c>
      <c r="C3" s="159"/>
      <c r="D3" s="159"/>
      <c r="E3" s="159"/>
      <c r="F3" s="374"/>
      <c r="G3" s="375"/>
      <c r="H3" s="375"/>
      <c r="I3" s="375"/>
      <c r="J3" s="376"/>
      <c r="K3" s="159"/>
      <c r="L3" s="111"/>
      <c r="N3" s="226"/>
      <c r="O3" s="227"/>
      <c r="P3" s="227"/>
      <c r="Q3" s="227"/>
      <c r="R3" s="227"/>
      <c r="S3" s="227"/>
      <c r="T3" s="227"/>
      <c r="U3" s="227"/>
      <c r="V3" s="228"/>
    </row>
    <row r="4" spans="1:24" ht="43.5">
      <c r="A4" s="18" t="s">
        <v>23</v>
      </c>
      <c r="B4" s="160" t="s">
        <v>24</v>
      </c>
      <c r="C4" s="81" t="s">
        <v>25</v>
      </c>
      <c r="D4" s="102" t="s">
        <v>26</v>
      </c>
      <c r="E4" s="102" t="s">
        <v>27</v>
      </c>
      <c r="F4" s="377">
        <v>3.7999999999999999E-2</v>
      </c>
      <c r="G4" s="377"/>
      <c r="H4" s="377"/>
      <c r="I4" s="377"/>
      <c r="J4" s="377"/>
      <c r="K4" s="266" t="s">
        <v>395</v>
      </c>
      <c r="L4" s="267" t="s">
        <v>396</v>
      </c>
      <c r="M4" s="222"/>
      <c r="N4" s="226"/>
      <c r="O4" s="227"/>
      <c r="P4" s="227"/>
      <c r="Q4" s="227"/>
      <c r="R4" s="227"/>
      <c r="S4" s="227"/>
      <c r="T4" s="227"/>
      <c r="U4" s="227"/>
      <c r="V4" s="228"/>
      <c r="W4" s="100"/>
    </row>
    <row r="5" spans="1:24" ht="15" thickBot="1">
      <c r="A5" s="415" t="s">
        <v>28</v>
      </c>
      <c r="B5" s="408" t="s">
        <v>29</v>
      </c>
      <c r="C5" s="112"/>
      <c r="D5" s="403" t="s">
        <v>26</v>
      </c>
      <c r="E5" s="403" t="s">
        <v>27</v>
      </c>
      <c r="F5" s="391" t="s">
        <v>30</v>
      </c>
      <c r="G5" s="392"/>
      <c r="H5" s="392"/>
      <c r="I5" s="392"/>
      <c r="J5" s="393"/>
      <c r="K5" s="411" t="s">
        <v>397</v>
      </c>
      <c r="L5" s="420" t="s">
        <v>398</v>
      </c>
      <c r="M5" s="222"/>
      <c r="N5" s="226"/>
      <c r="O5" s="229" t="s">
        <v>403</v>
      </c>
      <c r="P5" s="229">
        <v>150</v>
      </c>
      <c r="Q5" s="230" t="s">
        <v>512</v>
      </c>
      <c r="R5" s="227"/>
      <c r="S5" s="227"/>
      <c r="T5" s="227"/>
      <c r="U5" s="227"/>
      <c r="V5" s="228"/>
      <c r="W5" s="100"/>
    </row>
    <row r="6" spans="1:24" ht="43.5">
      <c r="A6" s="416"/>
      <c r="B6" s="409"/>
      <c r="C6" s="113" t="s">
        <v>31</v>
      </c>
      <c r="D6" s="404"/>
      <c r="E6" s="418"/>
      <c r="F6" s="268" t="s">
        <v>407</v>
      </c>
      <c r="G6" s="269" t="s">
        <v>408</v>
      </c>
      <c r="H6" s="269" t="s">
        <v>409</v>
      </c>
      <c r="I6" s="269" t="s">
        <v>410</v>
      </c>
      <c r="J6" s="270" t="s">
        <v>411</v>
      </c>
      <c r="K6" s="419"/>
      <c r="L6" s="421"/>
      <c r="M6" s="222"/>
      <c r="N6" s="226"/>
      <c r="O6" s="227"/>
      <c r="P6" s="227"/>
      <c r="Q6" s="227"/>
      <c r="R6" s="227"/>
      <c r="S6" s="227"/>
      <c r="T6" s="227"/>
      <c r="U6" s="227"/>
      <c r="V6" s="228"/>
      <c r="W6" s="100"/>
    </row>
    <row r="7" spans="1:24" ht="43.5">
      <c r="A7" s="416"/>
      <c r="B7" s="409"/>
      <c r="C7" s="81" t="s">
        <v>32</v>
      </c>
      <c r="D7" s="102" t="s">
        <v>26</v>
      </c>
      <c r="E7" s="102" t="s">
        <v>27</v>
      </c>
      <c r="F7" s="271">
        <f>Q15</f>
        <v>856.53562499999998</v>
      </c>
      <c r="G7" s="271">
        <f>Q12</f>
        <v>1050.21</v>
      </c>
      <c r="H7" s="271">
        <f>Q11</f>
        <v>1141.6799999999998</v>
      </c>
      <c r="I7" s="271">
        <f>Q10</f>
        <v>1241.19</v>
      </c>
      <c r="J7" s="271">
        <f>Q9</f>
        <v>1352.25</v>
      </c>
      <c r="K7" s="412"/>
      <c r="L7" s="422"/>
      <c r="M7" s="222"/>
      <c r="N7" s="231" t="s">
        <v>509</v>
      </c>
      <c r="O7" s="232" t="s">
        <v>508</v>
      </c>
      <c r="P7" s="232"/>
      <c r="Q7" s="232" t="s">
        <v>508</v>
      </c>
      <c r="R7" s="232" t="s">
        <v>511</v>
      </c>
      <c r="S7" s="232" t="s">
        <v>510</v>
      </c>
      <c r="T7" s="232"/>
      <c r="U7" s="232"/>
      <c r="V7" s="233"/>
    </row>
    <row r="8" spans="1:24" ht="43.5">
      <c r="A8" s="417"/>
      <c r="B8" s="410"/>
      <c r="C8" s="81" t="s">
        <v>33</v>
      </c>
      <c r="D8" s="102" t="s">
        <v>26</v>
      </c>
      <c r="E8" s="102" t="s">
        <v>27</v>
      </c>
      <c r="F8" s="272">
        <f>S15</f>
        <v>6.0119908150892343</v>
      </c>
      <c r="G8" s="272">
        <f>S12</f>
        <v>6.4094531255238536</v>
      </c>
      <c r="H8" s="272">
        <f>S12</f>
        <v>6.4094531255238536</v>
      </c>
      <c r="I8" s="272">
        <f>S10</f>
        <v>6.8069154359584729</v>
      </c>
      <c r="J8" s="272">
        <f>S9</f>
        <v>7.0056465911757835</v>
      </c>
      <c r="K8" s="266" t="s">
        <v>399</v>
      </c>
      <c r="L8" s="273" t="s">
        <v>400</v>
      </c>
      <c r="M8" s="222"/>
      <c r="N8" s="231"/>
      <c r="O8" s="234" t="s">
        <v>31</v>
      </c>
      <c r="P8" s="234"/>
      <c r="Q8" s="234" t="s">
        <v>513</v>
      </c>
      <c r="R8" s="234" t="s">
        <v>405</v>
      </c>
      <c r="S8" s="234" t="s">
        <v>404</v>
      </c>
      <c r="T8" s="234"/>
      <c r="U8" s="234"/>
      <c r="V8" s="235"/>
    </row>
    <row r="9" spans="1:24" ht="41.4" customHeight="1" thickBot="1">
      <c r="A9" s="24" t="s">
        <v>34</v>
      </c>
      <c r="B9" s="101" t="s">
        <v>35</v>
      </c>
      <c r="C9" s="101" t="s">
        <v>36</v>
      </c>
      <c r="D9" s="103" t="s">
        <v>26</v>
      </c>
      <c r="E9" s="103" t="s">
        <v>27</v>
      </c>
      <c r="F9" s="384" t="s">
        <v>412</v>
      </c>
      <c r="G9" s="385"/>
      <c r="H9" s="385"/>
      <c r="I9" s="385"/>
      <c r="J9" s="386"/>
      <c r="K9" s="274" t="s">
        <v>401</v>
      </c>
      <c r="L9" s="275" t="s">
        <v>402</v>
      </c>
      <c r="M9" s="222"/>
      <c r="N9" s="236">
        <f t="shared" ref="N9:N15" si="0">O9/$P$5</f>
        <v>1</v>
      </c>
      <c r="O9" s="237">
        <v>150</v>
      </c>
      <c r="P9" s="232"/>
      <c r="Q9" s="238">
        <v>1352.25</v>
      </c>
      <c r="R9" s="239">
        <f t="shared" ref="R9:R15" si="1">$Q9/$O9</f>
        <v>9.0150000000000006</v>
      </c>
      <c r="S9" s="240">
        <f t="shared" ref="S9:S15" si="2">2*O9*$Q$19+$R$19</f>
        <v>7.0056465911757835</v>
      </c>
      <c r="T9" s="241"/>
      <c r="U9" s="241"/>
      <c r="V9" s="233"/>
    </row>
    <row r="10" spans="1:24" s="100" customFormat="1">
      <c r="A10" s="20" t="s">
        <v>37</v>
      </c>
      <c r="B10" s="110" t="s">
        <v>38</v>
      </c>
      <c r="C10" s="159"/>
      <c r="D10" s="159"/>
      <c r="E10" s="159"/>
      <c r="F10" s="387"/>
      <c r="G10" s="388"/>
      <c r="H10" s="388"/>
      <c r="I10" s="388"/>
      <c r="J10" s="389"/>
      <c r="K10" s="159"/>
      <c r="L10" s="111"/>
      <c r="M10" s="222"/>
      <c r="N10" s="236">
        <f t="shared" si="0"/>
        <v>0.9</v>
      </c>
      <c r="O10" s="237">
        <v>135</v>
      </c>
      <c r="P10" s="232"/>
      <c r="Q10" s="238">
        <v>1241.19</v>
      </c>
      <c r="R10" s="239">
        <f t="shared" si="1"/>
        <v>9.1940000000000008</v>
      </c>
      <c r="S10" s="240">
        <f t="shared" si="2"/>
        <v>6.8069154359584729</v>
      </c>
      <c r="T10" s="241"/>
      <c r="U10" s="241"/>
      <c r="V10" s="242"/>
      <c r="W10" s="99"/>
    </row>
    <row r="11" spans="1:24">
      <c r="A11" s="397" t="s">
        <v>39</v>
      </c>
      <c r="B11" s="399" t="s">
        <v>40</v>
      </c>
      <c r="C11" s="401" t="s">
        <v>41</v>
      </c>
      <c r="D11" s="403" t="s">
        <v>26</v>
      </c>
      <c r="E11" s="102" t="s">
        <v>42</v>
      </c>
      <c r="F11" s="405">
        <v>2496600000</v>
      </c>
      <c r="G11" s="406"/>
      <c r="H11" s="406"/>
      <c r="I11" s="406"/>
      <c r="J11" s="407"/>
      <c r="K11" s="411" t="s">
        <v>413</v>
      </c>
      <c r="L11" s="413"/>
      <c r="M11" s="222"/>
      <c r="N11" s="236">
        <f t="shared" si="0"/>
        <v>0.8</v>
      </c>
      <c r="O11" s="237">
        <v>120</v>
      </c>
      <c r="P11" s="232"/>
      <c r="Q11" s="238">
        <v>1141.6799999999998</v>
      </c>
      <c r="R11" s="239">
        <f t="shared" si="1"/>
        <v>9.5139999999999993</v>
      </c>
      <c r="S11" s="240">
        <f t="shared" si="2"/>
        <v>6.6081842807411633</v>
      </c>
      <c r="T11" s="241"/>
      <c r="U11" s="241"/>
      <c r="V11" s="242"/>
      <c r="W11" s="100"/>
    </row>
    <row r="12" spans="1:24" ht="34" customHeight="1">
      <c r="A12" s="398"/>
      <c r="B12" s="400"/>
      <c r="C12" s="402"/>
      <c r="D12" s="404"/>
      <c r="E12" s="102" t="s">
        <v>43</v>
      </c>
      <c r="F12" s="405">
        <v>916515000</v>
      </c>
      <c r="G12" s="406"/>
      <c r="H12" s="406"/>
      <c r="I12" s="406"/>
      <c r="J12" s="407"/>
      <c r="K12" s="412"/>
      <c r="L12" s="414"/>
      <c r="M12" s="222"/>
      <c r="N12" s="236">
        <f t="shared" si="0"/>
        <v>0.7</v>
      </c>
      <c r="O12" s="237">
        <v>105</v>
      </c>
      <c r="P12" s="232"/>
      <c r="Q12" s="238">
        <v>1050.21</v>
      </c>
      <c r="R12" s="239">
        <f t="shared" si="1"/>
        <v>10.002000000000001</v>
      </c>
      <c r="S12" s="240">
        <f t="shared" si="2"/>
        <v>6.4094531255238536</v>
      </c>
      <c r="T12" s="241"/>
      <c r="U12" s="241"/>
      <c r="V12" s="242"/>
    </row>
    <row r="13" spans="1:24" ht="58">
      <c r="A13" s="397" t="s">
        <v>44</v>
      </c>
      <c r="B13" s="399" t="s">
        <v>45</v>
      </c>
      <c r="C13" s="401" t="s">
        <v>41</v>
      </c>
      <c r="D13" s="403" t="s">
        <v>26</v>
      </c>
      <c r="E13" s="102" t="s">
        <v>46</v>
      </c>
      <c r="F13" s="431">
        <v>2423900000</v>
      </c>
      <c r="G13" s="432"/>
      <c r="H13" s="432"/>
      <c r="I13" s="432"/>
      <c r="J13" s="433"/>
      <c r="K13" s="266" t="s">
        <v>414</v>
      </c>
      <c r="L13" s="338" t="s">
        <v>415</v>
      </c>
      <c r="N13" s="236">
        <f t="shared" si="0"/>
        <v>0.6</v>
      </c>
      <c r="O13" s="237">
        <v>90</v>
      </c>
      <c r="P13" s="232"/>
      <c r="Q13" s="238">
        <v>955.62</v>
      </c>
      <c r="R13" s="239">
        <f t="shared" si="1"/>
        <v>10.618</v>
      </c>
      <c r="S13" s="240">
        <f t="shared" si="2"/>
        <v>6.2107219703065439</v>
      </c>
      <c r="T13" s="241"/>
      <c r="U13" s="241"/>
      <c r="V13" s="242"/>
    </row>
    <row r="14" spans="1:24" ht="58">
      <c r="A14" s="398"/>
      <c r="B14" s="400"/>
      <c r="C14" s="402"/>
      <c r="D14" s="404"/>
      <c r="E14" s="102" t="s">
        <v>47</v>
      </c>
      <c r="F14" s="340">
        <v>935200000</v>
      </c>
      <c r="G14" s="341"/>
      <c r="H14" s="341"/>
      <c r="I14" s="341"/>
      <c r="J14" s="342"/>
      <c r="K14" s="266" t="s">
        <v>416</v>
      </c>
      <c r="L14" s="339"/>
      <c r="N14" s="236">
        <f t="shared" si="0"/>
        <v>0.55000000000000004</v>
      </c>
      <c r="O14" s="237">
        <v>82.5</v>
      </c>
      <c r="P14" s="232"/>
      <c r="Q14" s="238">
        <v>908.73750000000007</v>
      </c>
      <c r="R14" s="239">
        <f t="shared" si="1"/>
        <v>11.015000000000001</v>
      </c>
      <c r="S14" s="240">
        <f t="shared" si="2"/>
        <v>6.1113563926978891</v>
      </c>
      <c r="T14" s="241"/>
      <c r="U14" s="241"/>
      <c r="V14" s="242"/>
    </row>
    <row r="15" spans="1:24" ht="42.65" customHeight="1" thickBot="1">
      <c r="A15" s="18" t="s">
        <v>48</v>
      </c>
      <c r="B15" s="164" t="s">
        <v>49</v>
      </c>
      <c r="C15" s="171" t="s">
        <v>50</v>
      </c>
      <c r="D15" s="157" t="s">
        <v>26</v>
      </c>
      <c r="E15" s="157" t="s">
        <v>27</v>
      </c>
      <c r="F15" s="343" t="s">
        <v>514</v>
      </c>
      <c r="G15" s="343"/>
      <c r="H15" s="343"/>
      <c r="I15" s="343"/>
      <c r="J15" s="343"/>
      <c r="K15" s="276" t="s">
        <v>417</v>
      </c>
      <c r="L15" s="277" t="s">
        <v>418</v>
      </c>
      <c r="N15" s="243">
        <f t="shared" si="0"/>
        <v>0.5</v>
      </c>
      <c r="O15" s="244">
        <v>75</v>
      </c>
      <c r="P15" s="245"/>
      <c r="Q15" s="246">
        <v>856.53562499999998</v>
      </c>
      <c r="R15" s="247">
        <f t="shared" si="1"/>
        <v>11.420475</v>
      </c>
      <c r="S15" s="248">
        <f t="shared" si="2"/>
        <v>6.0119908150892343</v>
      </c>
      <c r="T15" s="249"/>
      <c r="U15" s="249"/>
      <c r="V15" s="250"/>
    </row>
    <row r="16" spans="1:24" ht="44" thickBot="1">
      <c r="A16" s="415" t="s">
        <v>51</v>
      </c>
      <c r="B16" s="424" t="s">
        <v>52</v>
      </c>
      <c r="C16" s="426" t="s">
        <v>53</v>
      </c>
      <c r="D16" s="403" t="s">
        <v>26</v>
      </c>
      <c r="E16" s="102" t="s">
        <v>42</v>
      </c>
      <c r="F16" s="429">
        <f>F11/F13</f>
        <v>1.0299929865093445</v>
      </c>
      <c r="G16" s="429"/>
      <c r="H16" s="429"/>
      <c r="I16" s="429"/>
      <c r="J16" s="429"/>
      <c r="K16" s="266"/>
      <c r="L16" s="278" t="s">
        <v>419</v>
      </c>
      <c r="N16" s="251"/>
      <c r="O16" s="252"/>
      <c r="P16" s="252"/>
      <c r="Q16" s="252"/>
      <c r="R16" s="252"/>
      <c r="S16" s="252"/>
      <c r="T16" s="252"/>
      <c r="U16" s="252"/>
      <c r="V16" s="252"/>
    </row>
    <row r="17" spans="1:30" ht="44" thickBot="1">
      <c r="A17" s="423"/>
      <c r="B17" s="425"/>
      <c r="C17" s="427"/>
      <c r="D17" s="428"/>
      <c r="E17" s="103" t="s">
        <v>43</v>
      </c>
      <c r="F17" s="430">
        <f>F12/F14</f>
        <v>0.98002031650983745</v>
      </c>
      <c r="G17" s="430"/>
      <c r="H17" s="430"/>
      <c r="I17" s="430"/>
      <c r="J17" s="430"/>
      <c r="K17" s="274"/>
      <c r="L17" s="275" t="s">
        <v>420</v>
      </c>
      <c r="N17" s="253" t="s">
        <v>406</v>
      </c>
      <c r="O17" s="254"/>
      <c r="P17" s="254"/>
      <c r="Q17" s="254"/>
      <c r="R17" s="254"/>
      <c r="S17" s="254"/>
      <c r="T17" s="254"/>
      <c r="U17" s="254"/>
      <c r="V17" s="255"/>
    </row>
    <row r="18" spans="1:30" s="100" customFormat="1">
      <c r="A18" s="58" t="s">
        <v>54</v>
      </c>
      <c r="B18" s="114" t="s">
        <v>55</v>
      </c>
      <c r="C18" s="115"/>
      <c r="D18" s="115"/>
      <c r="E18" s="115"/>
      <c r="F18" s="353"/>
      <c r="G18" s="354"/>
      <c r="H18" s="354"/>
      <c r="I18" s="354"/>
      <c r="J18" s="355"/>
      <c r="K18" s="115"/>
      <c r="L18" s="116"/>
      <c r="N18" s="256"/>
      <c r="O18" s="257"/>
      <c r="P18" s="258" t="s">
        <v>504</v>
      </c>
      <c r="Q18" s="258" t="s">
        <v>505</v>
      </c>
      <c r="R18" s="258" t="s">
        <v>506</v>
      </c>
      <c r="S18" s="258" t="s">
        <v>507</v>
      </c>
      <c r="T18" s="257"/>
      <c r="U18" s="257"/>
      <c r="V18" s="259"/>
    </row>
    <row r="19" spans="1:30" ht="42.9" customHeight="1">
      <c r="A19" s="165" t="s">
        <v>8</v>
      </c>
      <c r="B19" s="166" t="s">
        <v>56</v>
      </c>
      <c r="C19" s="160" t="s">
        <v>57</v>
      </c>
      <c r="D19" s="102" t="s">
        <v>26</v>
      </c>
      <c r="E19" s="102" t="s">
        <v>27</v>
      </c>
      <c r="F19" s="356" t="s">
        <v>421</v>
      </c>
      <c r="G19" s="357"/>
      <c r="H19" s="357"/>
      <c r="I19" s="357"/>
      <c r="J19" s="358"/>
      <c r="K19" s="266" t="s">
        <v>422</v>
      </c>
      <c r="L19" s="278" t="s">
        <v>423</v>
      </c>
      <c r="N19" s="256"/>
      <c r="O19" s="257"/>
      <c r="P19" s="258"/>
      <c r="Q19" s="260">
        <v>6.6243718405769939E-3</v>
      </c>
      <c r="R19" s="260">
        <v>5.0183350390026851</v>
      </c>
      <c r="S19" s="260">
        <v>447.23221447849323</v>
      </c>
      <c r="T19" s="257"/>
      <c r="U19" s="257"/>
      <c r="V19" s="259"/>
    </row>
    <row r="20" spans="1:30" ht="77.5" customHeight="1">
      <c r="A20" s="165" t="s">
        <v>58</v>
      </c>
      <c r="B20" s="166" t="s">
        <v>59</v>
      </c>
      <c r="C20" s="164" t="s">
        <v>60</v>
      </c>
      <c r="D20" s="102" t="s">
        <v>26</v>
      </c>
      <c r="E20" s="102" t="s">
        <v>27</v>
      </c>
      <c r="F20" s="359">
        <v>1.5</v>
      </c>
      <c r="G20" s="357"/>
      <c r="H20" s="357"/>
      <c r="I20" s="357"/>
      <c r="J20" s="358"/>
      <c r="K20" s="266" t="s">
        <v>516</v>
      </c>
      <c r="L20" s="278" t="s">
        <v>424</v>
      </c>
      <c r="N20" s="256"/>
      <c r="O20" s="257"/>
      <c r="P20" s="257"/>
      <c r="Q20" s="257"/>
      <c r="R20" s="257"/>
      <c r="S20" s="257"/>
      <c r="T20" s="257"/>
      <c r="U20" s="257"/>
      <c r="V20" s="259"/>
    </row>
    <row r="21" spans="1:30" ht="79" customHeight="1" thickBot="1">
      <c r="A21" s="161" t="s">
        <v>61</v>
      </c>
      <c r="B21" s="162" t="s">
        <v>62</v>
      </c>
      <c r="C21" s="186" t="s">
        <v>63</v>
      </c>
      <c r="D21" s="157" t="s">
        <v>26</v>
      </c>
      <c r="E21" s="157" t="s">
        <v>27</v>
      </c>
      <c r="F21" s="360">
        <v>0.05</v>
      </c>
      <c r="G21" s="361"/>
      <c r="H21" s="361"/>
      <c r="I21" s="361"/>
      <c r="J21" s="362"/>
      <c r="K21" s="266" t="s">
        <v>516</v>
      </c>
      <c r="L21" s="279" t="s">
        <v>425</v>
      </c>
      <c r="N21" s="256"/>
      <c r="O21" s="257"/>
      <c r="P21" s="257"/>
      <c r="Q21" s="257"/>
      <c r="R21" s="257"/>
      <c r="S21" s="257"/>
      <c r="T21" s="257"/>
      <c r="U21" s="257"/>
      <c r="V21" s="259"/>
    </row>
    <row r="22" spans="1:30" s="100" customFormat="1">
      <c r="A22" s="20" t="s">
        <v>64</v>
      </c>
      <c r="B22" s="110" t="s">
        <v>65</v>
      </c>
      <c r="C22" s="117"/>
      <c r="D22" s="159"/>
      <c r="E22" s="159"/>
      <c r="F22" s="363"/>
      <c r="G22" s="363"/>
      <c r="H22" s="363"/>
      <c r="I22" s="363"/>
      <c r="J22" s="363"/>
      <c r="K22" s="159"/>
      <c r="L22" s="111"/>
      <c r="N22" s="256"/>
      <c r="O22" s="257"/>
      <c r="P22" s="257"/>
      <c r="Q22" s="257"/>
      <c r="R22" s="257"/>
      <c r="S22" s="257"/>
      <c r="T22" s="257"/>
      <c r="U22" s="257"/>
      <c r="V22" s="259"/>
    </row>
    <row r="23" spans="1:30" s="100" customFormat="1" ht="19.5" customHeight="1">
      <c r="A23" s="443" t="s">
        <v>9</v>
      </c>
      <c r="B23" s="446" t="s">
        <v>66</v>
      </c>
      <c r="C23" s="403" t="s">
        <v>67</v>
      </c>
      <c r="D23" s="403" t="s">
        <v>26</v>
      </c>
      <c r="E23" s="403" t="s">
        <v>27</v>
      </c>
      <c r="F23" s="391" t="s">
        <v>30</v>
      </c>
      <c r="G23" s="392"/>
      <c r="H23" s="392"/>
      <c r="I23" s="392"/>
      <c r="J23" s="393"/>
      <c r="K23" s="364"/>
      <c r="L23" s="365" t="s">
        <v>515</v>
      </c>
      <c r="N23" s="256"/>
      <c r="O23" s="257"/>
      <c r="P23" s="257"/>
      <c r="Q23" s="257"/>
      <c r="R23" s="257"/>
      <c r="S23" s="257"/>
      <c r="T23" s="257"/>
      <c r="U23" s="257"/>
      <c r="V23" s="259"/>
    </row>
    <row r="24" spans="1:30" s="100" customFormat="1" ht="43.5">
      <c r="A24" s="444"/>
      <c r="B24" s="447"/>
      <c r="C24" s="449"/>
      <c r="D24" s="449"/>
      <c r="E24" s="450"/>
      <c r="F24" s="280" t="s">
        <v>407</v>
      </c>
      <c r="G24" s="280" t="s">
        <v>408</v>
      </c>
      <c r="H24" s="280" t="s">
        <v>409</v>
      </c>
      <c r="I24" s="280" t="s">
        <v>410</v>
      </c>
      <c r="J24" s="280" t="s">
        <v>411</v>
      </c>
      <c r="K24" s="364"/>
      <c r="L24" s="366"/>
      <c r="N24" s="256"/>
      <c r="O24" s="257"/>
      <c r="P24" s="257"/>
      <c r="Q24" s="257"/>
      <c r="R24" s="257"/>
      <c r="S24" s="257"/>
      <c r="T24" s="257"/>
      <c r="U24" s="257"/>
      <c r="V24" s="259"/>
    </row>
    <row r="25" spans="1:30" s="100" customFormat="1" ht="27" customHeight="1">
      <c r="A25" s="445"/>
      <c r="B25" s="448"/>
      <c r="C25" s="404"/>
      <c r="D25" s="404"/>
      <c r="E25" s="404"/>
      <c r="F25" s="280">
        <f>F8*$F$28-$F$26/1000</f>
        <v>-7.5232090336174839E-2</v>
      </c>
      <c r="G25" s="280">
        <f t="shared" ref="G25:J25" si="3">G8*$F$28-$F$26/1000</f>
        <v>-5.5744513255565453E-2</v>
      </c>
      <c r="H25" s="280">
        <f t="shared" si="3"/>
        <v>-5.5744513255565453E-2</v>
      </c>
      <c r="I25" s="280">
        <f t="shared" si="3"/>
        <v>-3.6256936174956067E-2</v>
      </c>
      <c r="J25" s="280">
        <f t="shared" si="3"/>
        <v>-2.6513147634651346E-2</v>
      </c>
      <c r="K25" s="364"/>
      <c r="L25" s="339"/>
      <c r="N25" s="256"/>
      <c r="O25" s="257"/>
      <c r="P25" s="257"/>
      <c r="Q25" s="257"/>
      <c r="R25" s="257"/>
      <c r="S25" s="257"/>
      <c r="T25" s="257"/>
      <c r="U25" s="257"/>
      <c r="V25" s="259"/>
    </row>
    <row r="26" spans="1:30" ht="72.5">
      <c r="A26" s="165" t="s">
        <v>68</v>
      </c>
      <c r="B26" s="107" t="s">
        <v>69</v>
      </c>
      <c r="C26" s="164" t="s">
        <v>70</v>
      </c>
      <c r="D26" s="102" t="s">
        <v>26</v>
      </c>
      <c r="E26" s="102" t="s">
        <v>27</v>
      </c>
      <c r="F26" s="377">
        <v>370</v>
      </c>
      <c r="G26" s="377"/>
      <c r="H26" s="377"/>
      <c r="I26" s="377"/>
      <c r="J26" s="377"/>
      <c r="K26" s="281" t="s">
        <v>426</v>
      </c>
      <c r="L26" s="267"/>
      <c r="N26" s="256"/>
      <c r="O26" s="257"/>
      <c r="P26" s="257"/>
      <c r="Q26" s="257"/>
      <c r="R26" s="257"/>
      <c r="S26" s="257"/>
      <c r="T26" s="257"/>
      <c r="U26" s="257"/>
      <c r="V26" s="259"/>
      <c r="W26" s="100"/>
      <c r="X26" s="100"/>
      <c r="Y26" s="100"/>
      <c r="Z26" s="100"/>
      <c r="AA26" s="100"/>
      <c r="AB26" s="100"/>
      <c r="AC26" s="100"/>
      <c r="AD26" s="100"/>
    </row>
    <row r="27" spans="1:30" ht="43.5">
      <c r="A27" s="161" t="s">
        <v>10</v>
      </c>
      <c r="B27" s="126" t="s">
        <v>71</v>
      </c>
      <c r="C27" s="164" t="s">
        <v>72</v>
      </c>
      <c r="D27" s="157" t="s">
        <v>26</v>
      </c>
      <c r="E27" s="157" t="s">
        <v>27</v>
      </c>
      <c r="F27" s="381">
        <v>50</v>
      </c>
      <c r="G27" s="382"/>
      <c r="H27" s="382"/>
      <c r="I27" s="382"/>
      <c r="J27" s="383"/>
      <c r="K27" s="282"/>
      <c r="L27" s="283"/>
      <c r="N27" s="256"/>
      <c r="O27" s="257"/>
      <c r="P27" s="257"/>
      <c r="Q27" s="257"/>
      <c r="R27" s="257"/>
      <c r="S27" s="257"/>
      <c r="T27" s="257"/>
      <c r="U27" s="257"/>
      <c r="V27" s="259"/>
    </row>
    <row r="28" spans="1:30" ht="73" thickBot="1">
      <c r="A28" s="216" t="s">
        <v>73</v>
      </c>
      <c r="B28" s="217" t="s">
        <v>74</v>
      </c>
      <c r="C28" s="209" t="s">
        <v>75</v>
      </c>
      <c r="D28" s="210" t="s">
        <v>26</v>
      </c>
      <c r="E28" s="210" t="s">
        <v>27</v>
      </c>
      <c r="F28" s="390">
        <f>0.04903</f>
        <v>4.9029999999999997E-2</v>
      </c>
      <c r="G28" s="390"/>
      <c r="H28" s="390"/>
      <c r="I28" s="390"/>
      <c r="J28" s="390"/>
      <c r="K28" s="281" t="s">
        <v>427</v>
      </c>
      <c r="L28" s="284" t="s">
        <v>428</v>
      </c>
      <c r="N28" s="256"/>
      <c r="O28" s="257"/>
      <c r="P28" s="257"/>
      <c r="Q28" s="257"/>
      <c r="R28" s="257"/>
      <c r="S28" s="257"/>
      <c r="T28" s="257"/>
      <c r="U28" s="257"/>
      <c r="V28" s="259"/>
    </row>
    <row r="29" spans="1:30" s="100" customFormat="1" ht="39" customHeight="1">
      <c r="A29" s="20" t="s">
        <v>76</v>
      </c>
      <c r="B29" s="110" t="s">
        <v>77</v>
      </c>
      <c r="C29" s="159"/>
      <c r="D29" s="159"/>
      <c r="E29" s="159"/>
      <c r="F29" s="387"/>
      <c r="G29" s="388"/>
      <c r="H29" s="388"/>
      <c r="I29" s="388"/>
      <c r="J29" s="389"/>
      <c r="K29" s="218"/>
      <c r="L29" s="111"/>
      <c r="M29" s="99"/>
      <c r="N29" s="256"/>
      <c r="O29" s="257"/>
      <c r="P29" s="257"/>
      <c r="Q29" s="257"/>
      <c r="R29" s="257"/>
      <c r="S29" s="257"/>
      <c r="T29" s="257"/>
      <c r="U29" s="257"/>
      <c r="V29" s="259"/>
      <c r="W29" s="99"/>
      <c r="X29" s="99"/>
      <c r="Y29" s="99"/>
      <c r="Z29" s="99"/>
      <c r="AA29" s="99"/>
      <c r="AB29" s="99"/>
      <c r="AC29" s="99"/>
      <c r="AD29" s="99"/>
    </row>
    <row r="30" spans="1:30" s="100" customFormat="1" ht="15.9" customHeight="1">
      <c r="A30" s="434" t="s">
        <v>78</v>
      </c>
      <c r="B30" s="437" t="s">
        <v>79</v>
      </c>
      <c r="C30" s="25" t="s">
        <v>80</v>
      </c>
      <c r="D30" s="440" t="s">
        <v>26</v>
      </c>
      <c r="E30" s="440" t="s">
        <v>27</v>
      </c>
      <c r="F30" s="394">
        <v>300</v>
      </c>
      <c r="G30" s="395"/>
      <c r="H30" s="395"/>
      <c r="I30" s="395"/>
      <c r="J30" s="396"/>
      <c r="K30" s="285" t="s">
        <v>435</v>
      </c>
      <c r="L30" s="344" t="s">
        <v>436</v>
      </c>
      <c r="M30" s="99"/>
      <c r="N30" s="256"/>
      <c r="O30" s="257"/>
      <c r="P30" s="257"/>
      <c r="Q30" s="257"/>
      <c r="R30" s="257"/>
      <c r="S30" s="257"/>
      <c r="T30" s="257"/>
      <c r="U30" s="257"/>
      <c r="V30" s="259"/>
      <c r="W30" s="99"/>
      <c r="X30" s="99"/>
      <c r="Y30" s="99"/>
      <c r="Z30" s="99"/>
      <c r="AA30" s="99"/>
      <c r="AB30" s="99"/>
      <c r="AC30" s="99"/>
      <c r="AD30" s="99"/>
    </row>
    <row r="31" spans="1:30" s="100" customFormat="1" ht="15.9" customHeight="1">
      <c r="A31" s="435"/>
      <c r="B31" s="438"/>
      <c r="C31" s="147" t="s">
        <v>81</v>
      </c>
      <c r="D31" s="441"/>
      <c r="E31" s="441"/>
      <c r="F31" s="394">
        <v>200</v>
      </c>
      <c r="G31" s="395"/>
      <c r="H31" s="395"/>
      <c r="I31" s="395"/>
      <c r="J31" s="396"/>
      <c r="K31" s="285" t="s">
        <v>435</v>
      </c>
      <c r="L31" s="345"/>
      <c r="M31" s="99"/>
      <c r="N31" s="256"/>
      <c r="O31" s="1"/>
      <c r="P31" s="1"/>
      <c r="Q31" s="1"/>
      <c r="R31" s="1"/>
      <c r="S31" s="1"/>
      <c r="T31" s="1"/>
      <c r="U31" s="1"/>
      <c r="V31" s="259"/>
    </row>
    <row r="32" spans="1:30" ht="15" customHeight="1">
      <c r="A32" s="435"/>
      <c r="B32" s="438"/>
      <c r="C32" s="25" t="s">
        <v>452</v>
      </c>
      <c r="D32" s="441"/>
      <c r="E32" s="441"/>
      <c r="F32" s="347">
        <v>150</v>
      </c>
      <c r="G32" s="348"/>
      <c r="H32" s="348"/>
      <c r="I32" s="348"/>
      <c r="J32" s="349"/>
      <c r="K32" s="285" t="s">
        <v>435</v>
      </c>
      <c r="L32" s="345"/>
      <c r="N32" s="256"/>
      <c r="O32" s="257"/>
      <c r="P32" s="257"/>
      <c r="Q32" s="257"/>
      <c r="R32" s="257"/>
      <c r="S32" s="257"/>
      <c r="T32" s="257"/>
      <c r="U32" s="257"/>
      <c r="V32" s="259"/>
      <c r="W32" s="100"/>
      <c r="X32" s="100"/>
      <c r="Y32" s="100"/>
      <c r="Z32" s="100"/>
      <c r="AA32" s="100"/>
      <c r="AB32" s="100"/>
      <c r="AC32" s="100"/>
      <c r="AD32" s="100"/>
    </row>
    <row r="33" spans="1:30" ht="15.9" customHeight="1" thickBot="1">
      <c r="A33" s="435"/>
      <c r="B33" s="438"/>
      <c r="C33" s="25" t="s">
        <v>453</v>
      </c>
      <c r="D33" s="441"/>
      <c r="E33" s="441"/>
      <c r="F33" s="347">
        <v>500</v>
      </c>
      <c r="G33" s="348"/>
      <c r="H33" s="348"/>
      <c r="I33" s="348"/>
      <c r="J33" s="349"/>
      <c r="K33" s="285" t="s">
        <v>435</v>
      </c>
      <c r="L33" s="345"/>
      <c r="N33" s="261"/>
      <c r="O33" s="262"/>
      <c r="P33" s="262"/>
      <c r="Q33" s="262"/>
      <c r="R33" s="262"/>
      <c r="S33" s="262"/>
      <c r="T33" s="262"/>
      <c r="U33" s="262"/>
      <c r="V33" s="263"/>
    </row>
    <row r="34" spans="1:30" ht="15.65" customHeight="1">
      <c r="A34" s="435"/>
      <c r="B34" s="438"/>
      <c r="C34" s="25" t="s">
        <v>88</v>
      </c>
      <c r="D34" s="441"/>
      <c r="E34" s="441"/>
      <c r="F34" s="347" t="s">
        <v>168</v>
      </c>
      <c r="G34" s="348"/>
      <c r="H34" s="348"/>
      <c r="I34" s="348"/>
      <c r="J34" s="349"/>
      <c r="K34" s="285" t="s">
        <v>435</v>
      </c>
      <c r="L34" s="345"/>
    </row>
    <row r="35" spans="1:30" ht="15.65" customHeight="1">
      <c r="A35" s="436"/>
      <c r="B35" s="439"/>
      <c r="C35" s="25" t="s">
        <v>89</v>
      </c>
      <c r="D35" s="442"/>
      <c r="E35" s="442"/>
      <c r="F35" s="347" t="s">
        <v>168</v>
      </c>
      <c r="G35" s="348"/>
      <c r="H35" s="348"/>
      <c r="I35" s="348"/>
      <c r="J35" s="349"/>
      <c r="K35" s="285" t="s">
        <v>435</v>
      </c>
      <c r="L35" s="346"/>
    </row>
    <row r="36" spans="1:30" ht="14.4" customHeight="1">
      <c r="A36" s="434" t="s">
        <v>90</v>
      </c>
      <c r="B36" s="403" t="s">
        <v>91</v>
      </c>
      <c r="C36" s="148" t="s">
        <v>92</v>
      </c>
      <c r="D36" s="440" t="s">
        <v>26</v>
      </c>
      <c r="E36" s="440" t="s">
        <v>27</v>
      </c>
      <c r="F36" s="367">
        <v>100</v>
      </c>
      <c r="G36" s="368"/>
      <c r="H36" s="368"/>
      <c r="I36" s="368"/>
      <c r="J36" s="369"/>
      <c r="K36" s="285" t="s">
        <v>435</v>
      </c>
      <c r="L36" s="344" t="s">
        <v>437</v>
      </c>
    </row>
    <row r="37" spans="1:30" ht="15.9" customHeight="1">
      <c r="A37" s="435"/>
      <c r="B37" s="449"/>
      <c r="C37" s="148" t="s">
        <v>93</v>
      </c>
      <c r="D37" s="441"/>
      <c r="E37" s="441"/>
      <c r="F37" s="367">
        <v>200</v>
      </c>
      <c r="G37" s="368"/>
      <c r="H37" s="368"/>
      <c r="I37" s="368"/>
      <c r="J37" s="369"/>
      <c r="K37" s="285" t="s">
        <v>435</v>
      </c>
      <c r="L37" s="345"/>
    </row>
    <row r="38" spans="1:30" ht="15" customHeight="1">
      <c r="A38" s="435"/>
      <c r="B38" s="449"/>
      <c r="C38" s="25" t="s">
        <v>452</v>
      </c>
      <c r="D38" s="441"/>
      <c r="E38" s="441"/>
      <c r="F38" s="347">
        <v>300</v>
      </c>
      <c r="G38" s="348"/>
      <c r="H38" s="348"/>
      <c r="I38" s="348"/>
      <c r="J38" s="349"/>
      <c r="K38" s="285" t="s">
        <v>435</v>
      </c>
      <c r="L38" s="345"/>
    </row>
    <row r="39" spans="1:30" ht="14.4" customHeight="1">
      <c r="A39" s="435"/>
      <c r="B39" s="449"/>
      <c r="C39" s="25" t="s">
        <v>453</v>
      </c>
      <c r="D39" s="441"/>
      <c r="E39" s="441"/>
      <c r="F39" s="347">
        <v>400</v>
      </c>
      <c r="G39" s="348"/>
      <c r="H39" s="348"/>
      <c r="I39" s="348"/>
      <c r="J39" s="349"/>
      <c r="K39" s="285" t="s">
        <v>435</v>
      </c>
      <c r="L39" s="345"/>
    </row>
    <row r="40" spans="1:30" ht="15" customHeight="1">
      <c r="A40" s="435"/>
      <c r="B40" s="449"/>
      <c r="C40" s="25" t="s">
        <v>88</v>
      </c>
      <c r="D40" s="441"/>
      <c r="E40" s="441"/>
      <c r="F40" s="367" t="s">
        <v>434</v>
      </c>
      <c r="G40" s="368"/>
      <c r="H40" s="368"/>
      <c r="I40" s="368"/>
      <c r="J40" s="369"/>
      <c r="K40" s="285" t="s">
        <v>435</v>
      </c>
      <c r="L40" s="345"/>
    </row>
    <row r="41" spans="1:30" ht="14.4" customHeight="1">
      <c r="A41" s="436"/>
      <c r="B41" s="404"/>
      <c r="C41" s="25" t="s">
        <v>89</v>
      </c>
      <c r="D41" s="442"/>
      <c r="E41" s="442"/>
      <c r="F41" s="367" t="s">
        <v>434</v>
      </c>
      <c r="G41" s="368"/>
      <c r="H41" s="368"/>
      <c r="I41" s="368"/>
      <c r="J41" s="369"/>
      <c r="K41" s="285" t="s">
        <v>435</v>
      </c>
      <c r="L41" s="346"/>
    </row>
    <row r="42" spans="1:30" ht="15.9" customHeight="1">
      <c r="A42" s="434" t="s">
        <v>94</v>
      </c>
      <c r="B42" s="403" t="s">
        <v>95</v>
      </c>
      <c r="C42" s="150" t="s">
        <v>96</v>
      </c>
      <c r="D42" s="440" t="s">
        <v>26</v>
      </c>
      <c r="E42" s="440" t="s">
        <v>27</v>
      </c>
      <c r="F42" s="367">
        <v>0</v>
      </c>
      <c r="G42" s="368"/>
      <c r="H42" s="368"/>
      <c r="I42" s="368"/>
      <c r="J42" s="369"/>
      <c r="K42" s="285" t="s">
        <v>435</v>
      </c>
      <c r="L42" s="344" t="s">
        <v>437</v>
      </c>
    </row>
    <row r="43" spans="1:30" ht="20.5" customHeight="1">
      <c r="A43" s="435"/>
      <c r="B43" s="449"/>
      <c r="C43" s="150" t="s">
        <v>81</v>
      </c>
      <c r="D43" s="441"/>
      <c r="E43" s="441"/>
      <c r="F43" s="367">
        <v>0</v>
      </c>
      <c r="G43" s="368"/>
      <c r="H43" s="368"/>
      <c r="I43" s="368"/>
      <c r="J43" s="369"/>
      <c r="K43" s="285" t="s">
        <v>435</v>
      </c>
      <c r="L43" s="345"/>
    </row>
    <row r="44" spans="1:30" ht="17.5" customHeight="1">
      <c r="A44" s="435"/>
      <c r="B44" s="449"/>
      <c r="C44" s="149" t="s">
        <v>452</v>
      </c>
      <c r="D44" s="441"/>
      <c r="E44" s="441"/>
      <c r="F44" s="367">
        <v>0</v>
      </c>
      <c r="G44" s="368"/>
      <c r="H44" s="368"/>
      <c r="I44" s="368"/>
      <c r="J44" s="369"/>
      <c r="K44" s="285" t="s">
        <v>435</v>
      </c>
      <c r="L44" s="345"/>
      <c r="N44" s="100"/>
      <c r="O44" s="100"/>
      <c r="P44" s="100"/>
      <c r="Q44" s="100"/>
      <c r="R44" s="100"/>
      <c r="S44" s="100"/>
      <c r="T44" s="100"/>
      <c r="U44" s="100"/>
      <c r="V44" s="100"/>
      <c r="W44" s="100"/>
      <c r="X44" s="100"/>
      <c r="Y44" s="100"/>
      <c r="Z44" s="100"/>
      <c r="AA44" s="100"/>
      <c r="AB44" s="100"/>
      <c r="AC44" s="100"/>
      <c r="AD44" s="100"/>
    </row>
    <row r="45" spans="1:30" ht="15" customHeight="1">
      <c r="A45" s="435"/>
      <c r="B45" s="449"/>
      <c r="C45" s="25" t="s">
        <v>453</v>
      </c>
      <c r="D45" s="441"/>
      <c r="E45" s="441"/>
      <c r="F45" s="367">
        <v>0</v>
      </c>
      <c r="G45" s="368"/>
      <c r="H45" s="368"/>
      <c r="I45" s="368"/>
      <c r="J45" s="369"/>
      <c r="K45" s="285" t="s">
        <v>435</v>
      </c>
      <c r="L45" s="345"/>
    </row>
    <row r="46" spans="1:30" ht="16.5" customHeight="1">
      <c r="A46" s="435"/>
      <c r="B46" s="449"/>
      <c r="C46" s="25" t="s">
        <v>88</v>
      </c>
      <c r="D46" s="441"/>
      <c r="E46" s="441"/>
      <c r="F46" s="367" t="s">
        <v>434</v>
      </c>
      <c r="G46" s="368"/>
      <c r="H46" s="368"/>
      <c r="I46" s="368"/>
      <c r="J46" s="369"/>
      <c r="K46" s="285" t="s">
        <v>435</v>
      </c>
      <c r="L46" s="345"/>
    </row>
    <row r="47" spans="1:30" ht="16.5" customHeight="1">
      <c r="A47" s="436"/>
      <c r="B47" s="404"/>
      <c r="C47" s="25" t="s">
        <v>89</v>
      </c>
      <c r="D47" s="442"/>
      <c r="E47" s="442"/>
      <c r="F47" s="367" t="s">
        <v>434</v>
      </c>
      <c r="G47" s="368"/>
      <c r="H47" s="368"/>
      <c r="I47" s="368"/>
      <c r="J47" s="369"/>
      <c r="K47" s="285" t="s">
        <v>435</v>
      </c>
      <c r="L47" s="346"/>
    </row>
    <row r="48" spans="1:30" ht="14.4" customHeight="1">
      <c r="A48" s="434" t="s">
        <v>97</v>
      </c>
      <c r="B48" s="403" t="s">
        <v>98</v>
      </c>
      <c r="C48" s="148" t="s">
        <v>96</v>
      </c>
      <c r="D48" s="440" t="s">
        <v>26</v>
      </c>
      <c r="E48" s="440" t="s">
        <v>27</v>
      </c>
      <c r="F48" s="367">
        <v>0</v>
      </c>
      <c r="G48" s="368"/>
      <c r="H48" s="368"/>
      <c r="I48" s="368"/>
      <c r="J48" s="369"/>
      <c r="K48" s="285" t="s">
        <v>435</v>
      </c>
      <c r="L48" s="344" t="s">
        <v>437</v>
      </c>
    </row>
    <row r="49" spans="1:30" ht="14.15" customHeight="1">
      <c r="A49" s="435"/>
      <c r="B49" s="449"/>
      <c r="C49" s="150" t="s">
        <v>99</v>
      </c>
      <c r="D49" s="441"/>
      <c r="E49" s="441"/>
      <c r="F49" s="367">
        <v>0</v>
      </c>
      <c r="G49" s="368"/>
      <c r="H49" s="368"/>
      <c r="I49" s="368"/>
      <c r="J49" s="369"/>
      <c r="K49" s="285" t="s">
        <v>435</v>
      </c>
      <c r="L49" s="345"/>
    </row>
    <row r="50" spans="1:30" ht="14.15" customHeight="1">
      <c r="A50" s="435"/>
      <c r="B50" s="449"/>
      <c r="C50" s="149" t="s">
        <v>454</v>
      </c>
      <c r="D50" s="441"/>
      <c r="E50" s="441"/>
      <c r="F50" s="367">
        <v>0</v>
      </c>
      <c r="G50" s="368"/>
      <c r="H50" s="368"/>
      <c r="I50" s="368"/>
      <c r="J50" s="369"/>
      <c r="K50" s="285" t="s">
        <v>435</v>
      </c>
      <c r="L50" s="345"/>
    </row>
    <row r="51" spans="1:30" ht="15" customHeight="1">
      <c r="A51" s="435"/>
      <c r="B51" s="449"/>
      <c r="C51" s="25" t="s">
        <v>455</v>
      </c>
      <c r="D51" s="441"/>
      <c r="E51" s="441"/>
      <c r="F51" s="367">
        <v>0</v>
      </c>
      <c r="G51" s="368"/>
      <c r="H51" s="368"/>
      <c r="I51" s="368"/>
      <c r="J51" s="369"/>
      <c r="K51" s="285" t="s">
        <v>435</v>
      </c>
      <c r="L51" s="345"/>
    </row>
    <row r="52" spans="1:30" ht="16" customHeight="1">
      <c r="A52" s="435"/>
      <c r="B52" s="449"/>
      <c r="C52" s="25" t="s">
        <v>88</v>
      </c>
      <c r="D52" s="441"/>
      <c r="E52" s="441"/>
      <c r="F52" s="367" t="s">
        <v>434</v>
      </c>
      <c r="G52" s="368"/>
      <c r="H52" s="368"/>
      <c r="I52" s="368"/>
      <c r="J52" s="369"/>
      <c r="K52" s="285" t="s">
        <v>435</v>
      </c>
      <c r="L52" s="345"/>
    </row>
    <row r="53" spans="1:30" ht="19.5" customHeight="1" thickBot="1">
      <c r="A53" s="451"/>
      <c r="B53" s="428"/>
      <c r="C53" s="219" t="s">
        <v>89</v>
      </c>
      <c r="D53" s="452"/>
      <c r="E53" s="452"/>
      <c r="F53" s="367" t="s">
        <v>434</v>
      </c>
      <c r="G53" s="368"/>
      <c r="H53" s="368"/>
      <c r="I53" s="368"/>
      <c r="J53" s="369"/>
      <c r="K53" s="285" t="s">
        <v>435</v>
      </c>
      <c r="L53" s="370"/>
    </row>
    <row r="54" spans="1:30" s="100" customFormat="1">
      <c r="A54" s="20" t="s">
        <v>100</v>
      </c>
      <c r="B54" s="110" t="s">
        <v>101</v>
      </c>
      <c r="C54" s="159"/>
      <c r="D54" s="159"/>
      <c r="E54" s="159"/>
      <c r="F54" s="350"/>
      <c r="G54" s="351"/>
      <c r="H54" s="351"/>
      <c r="I54" s="351"/>
      <c r="J54" s="352"/>
      <c r="K54" s="159"/>
      <c r="L54" s="111"/>
      <c r="N54" s="99"/>
      <c r="O54" s="99"/>
      <c r="P54" s="99"/>
      <c r="Q54" s="99"/>
      <c r="R54" s="99"/>
      <c r="S54" s="99"/>
      <c r="T54" s="99"/>
      <c r="U54" s="99"/>
      <c r="V54" s="99"/>
      <c r="W54" s="99"/>
      <c r="X54" s="99"/>
      <c r="Y54" s="99"/>
      <c r="Z54" s="99"/>
      <c r="AA54" s="99"/>
      <c r="AB54" s="99"/>
      <c r="AC54" s="99"/>
      <c r="AD54" s="99"/>
    </row>
    <row r="55" spans="1:30" ht="41.4" customHeight="1">
      <c r="A55" s="74" t="s">
        <v>102</v>
      </c>
      <c r="B55" s="39" t="s">
        <v>103</v>
      </c>
      <c r="C55" s="164" t="s">
        <v>104</v>
      </c>
      <c r="D55" s="102" t="s">
        <v>26</v>
      </c>
      <c r="E55" s="102" t="s">
        <v>27</v>
      </c>
      <c r="F55" s="381">
        <v>447.23</v>
      </c>
      <c r="G55" s="382"/>
      <c r="H55" s="382"/>
      <c r="I55" s="382"/>
      <c r="J55" s="383"/>
      <c r="K55" s="286" t="s">
        <v>438</v>
      </c>
      <c r="L55" s="267" t="s">
        <v>439</v>
      </c>
    </row>
    <row r="56" spans="1:30" ht="41.4" customHeight="1" thickBot="1">
      <c r="A56" s="151" t="s">
        <v>105</v>
      </c>
      <c r="B56" s="152" t="s">
        <v>106</v>
      </c>
      <c r="C56" s="164" t="s">
        <v>107</v>
      </c>
      <c r="D56" s="102" t="s">
        <v>26</v>
      </c>
      <c r="E56" s="102" t="s">
        <v>27</v>
      </c>
      <c r="F56" s="378">
        <f>F55*F28*F27</f>
        <v>1096.3843450000002</v>
      </c>
      <c r="G56" s="379"/>
      <c r="H56" s="379"/>
      <c r="I56" s="379"/>
      <c r="J56" s="380"/>
      <c r="K56" s="287" t="s">
        <v>440</v>
      </c>
      <c r="L56" s="288" t="s">
        <v>441</v>
      </c>
      <c r="N56" s="100"/>
      <c r="O56" s="100"/>
      <c r="P56" s="100"/>
      <c r="Q56" s="100"/>
      <c r="R56" s="100"/>
      <c r="S56" s="100"/>
      <c r="T56" s="100"/>
      <c r="U56" s="100"/>
      <c r="V56" s="100"/>
      <c r="W56" s="100"/>
      <c r="X56" s="100"/>
      <c r="Y56" s="100"/>
      <c r="Z56" s="100"/>
      <c r="AA56" s="100"/>
      <c r="AB56" s="100"/>
      <c r="AC56" s="100"/>
      <c r="AD56" s="100"/>
    </row>
    <row r="57" spans="1:30" s="100" customFormat="1">
      <c r="A57" s="20" t="s">
        <v>108</v>
      </c>
      <c r="B57" s="110" t="s">
        <v>109</v>
      </c>
      <c r="C57" s="159"/>
      <c r="D57" s="159"/>
      <c r="E57" s="159"/>
      <c r="F57" s="350"/>
      <c r="G57" s="351"/>
      <c r="H57" s="351"/>
      <c r="I57" s="351"/>
      <c r="J57" s="352"/>
      <c r="K57" s="159"/>
      <c r="L57" s="111"/>
      <c r="N57" s="99"/>
      <c r="O57" s="99"/>
      <c r="P57" s="99"/>
      <c r="Q57" s="99"/>
      <c r="R57" s="99"/>
      <c r="S57" s="99"/>
      <c r="T57" s="99"/>
      <c r="U57" s="99"/>
      <c r="V57" s="99"/>
      <c r="W57" s="99"/>
      <c r="X57" s="99"/>
      <c r="Y57" s="99"/>
      <c r="Z57" s="99"/>
      <c r="AA57" s="99"/>
      <c r="AB57" s="99"/>
      <c r="AC57" s="99"/>
      <c r="AD57" s="99"/>
    </row>
    <row r="58" spans="1:30" ht="43.5">
      <c r="A58" s="453" t="s">
        <v>110</v>
      </c>
      <c r="B58" s="160" t="s">
        <v>111</v>
      </c>
      <c r="C58" s="160" t="s">
        <v>112</v>
      </c>
      <c r="D58" s="102" t="s">
        <v>26</v>
      </c>
      <c r="E58" s="102" t="s">
        <v>27</v>
      </c>
      <c r="F58" s="381">
        <v>10</v>
      </c>
      <c r="G58" s="382"/>
      <c r="H58" s="382"/>
      <c r="I58" s="382"/>
      <c r="J58" s="383"/>
      <c r="K58" s="454" t="s">
        <v>442</v>
      </c>
      <c r="L58" s="420" t="s">
        <v>443</v>
      </c>
    </row>
    <row r="59" spans="1:30" ht="45.75" customHeight="1">
      <c r="A59" s="453"/>
      <c r="B59" s="160" t="s">
        <v>113</v>
      </c>
      <c r="C59" s="160" t="s">
        <v>112</v>
      </c>
      <c r="D59" s="102" t="s">
        <v>26</v>
      </c>
      <c r="E59" s="102" t="s">
        <v>27</v>
      </c>
      <c r="F59" s="381">
        <v>10</v>
      </c>
      <c r="G59" s="382"/>
      <c r="H59" s="382"/>
      <c r="I59" s="382"/>
      <c r="J59" s="383"/>
      <c r="K59" s="455"/>
      <c r="L59" s="421"/>
    </row>
    <row r="60" spans="1:30" ht="43.5">
      <c r="A60" s="453"/>
      <c r="B60" s="160" t="s">
        <v>114</v>
      </c>
      <c r="C60" s="160" t="s">
        <v>112</v>
      </c>
      <c r="D60" s="102" t="s">
        <v>26</v>
      </c>
      <c r="E60" s="102" t="s">
        <v>27</v>
      </c>
      <c r="F60" s="381">
        <v>10</v>
      </c>
      <c r="G60" s="382"/>
      <c r="H60" s="382"/>
      <c r="I60" s="382"/>
      <c r="J60" s="383"/>
      <c r="K60" s="456"/>
      <c r="L60" s="422"/>
    </row>
    <row r="61" spans="1:30" ht="43.5">
      <c r="A61" s="453" t="s">
        <v>115</v>
      </c>
      <c r="B61" s="160" t="s">
        <v>366</v>
      </c>
      <c r="C61" s="160" t="s">
        <v>116</v>
      </c>
      <c r="D61" s="102" t="s">
        <v>26</v>
      </c>
      <c r="E61" s="102" t="s">
        <v>27</v>
      </c>
      <c r="F61" s="381">
        <v>2</v>
      </c>
      <c r="G61" s="382"/>
      <c r="H61" s="382"/>
      <c r="I61" s="382"/>
      <c r="J61" s="383"/>
      <c r="K61" s="454" t="s">
        <v>444</v>
      </c>
      <c r="L61" s="420" t="s">
        <v>445</v>
      </c>
    </row>
    <row r="62" spans="1:30" ht="43.5">
      <c r="A62" s="453"/>
      <c r="B62" s="160" t="s">
        <v>367</v>
      </c>
      <c r="C62" s="160" t="s">
        <v>116</v>
      </c>
      <c r="D62" s="102" t="s">
        <v>26</v>
      </c>
      <c r="E62" s="102" t="s">
        <v>27</v>
      </c>
      <c r="F62" s="381">
        <v>2</v>
      </c>
      <c r="G62" s="382"/>
      <c r="H62" s="382"/>
      <c r="I62" s="382"/>
      <c r="J62" s="383"/>
      <c r="K62" s="455"/>
      <c r="L62" s="421"/>
    </row>
    <row r="63" spans="1:30" ht="43.5">
      <c r="A63" s="453"/>
      <c r="B63" s="160" t="s">
        <v>368</v>
      </c>
      <c r="C63" s="160" t="s">
        <v>116</v>
      </c>
      <c r="D63" s="102" t="s">
        <v>26</v>
      </c>
      <c r="E63" s="102" t="s">
        <v>27</v>
      </c>
      <c r="F63" s="381">
        <v>2</v>
      </c>
      <c r="G63" s="382"/>
      <c r="H63" s="382"/>
      <c r="I63" s="382"/>
      <c r="J63" s="383"/>
      <c r="K63" s="456"/>
      <c r="L63" s="422"/>
    </row>
    <row r="64" spans="1:30" ht="43.5">
      <c r="A64" s="453" t="s">
        <v>117</v>
      </c>
      <c r="B64" s="176" t="s">
        <v>118</v>
      </c>
      <c r="C64" s="160" t="s">
        <v>119</v>
      </c>
      <c r="D64" s="102" t="s">
        <v>26</v>
      </c>
      <c r="E64" s="102" t="s">
        <v>27</v>
      </c>
      <c r="F64" s="367">
        <f>IF(F58*$F$28-F69*$F$26/1000 &lt;0,0,(F58*$F$28-F69*$F$26/1000 )*$F$27)</f>
        <v>0</v>
      </c>
      <c r="G64" s="368"/>
      <c r="H64" s="368"/>
      <c r="I64" s="368"/>
      <c r="J64" s="369"/>
      <c r="K64" s="454" t="s">
        <v>446</v>
      </c>
      <c r="L64" s="420" t="s">
        <v>447</v>
      </c>
    </row>
    <row r="65" spans="1:30" ht="43.5">
      <c r="A65" s="453"/>
      <c r="B65" s="176" t="s">
        <v>120</v>
      </c>
      <c r="C65" s="160" t="s">
        <v>119</v>
      </c>
      <c r="D65" s="102" t="s">
        <v>26</v>
      </c>
      <c r="E65" s="102" t="s">
        <v>27</v>
      </c>
      <c r="F65" s="367">
        <f>IF(F59*$F$28-F70*$F$26/1000 &lt;0,0,(F59*$F$28-F70*$F$26/1000 )*$F$27)</f>
        <v>0</v>
      </c>
      <c r="G65" s="368"/>
      <c r="H65" s="368"/>
      <c r="I65" s="368"/>
      <c r="J65" s="369"/>
      <c r="K65" s="455"/>
      <c r="L65" s="421"/>
    </row>
    <row r="66" spans="1:30" ht="43.5">
      <c r="A66" s="453"/>
      <c r="B66" s="176" t="s">
        <v>121</v>
      </c>
      <c r="C66" s="160" t="s">
        <v>119</v>
      </c>
      <c r="D66" s="102" t="s">
        <v>26</v>
      </c>
      <c r="E66" s="102" t="s">
        <v>27</v>
      </c>
      <c r="F66" s="367">
        <f>IF(F60*$F$28-F71*$F$26/1000 &lt;0,0,(F60*$F$28-F71*$F$26/1000 )*$F$27)</f>
        <v>0</v>
      </c>
      <c r="G66" s="368"/>
      <c r="H66" s="368"/>
      <c r="I66" s="368"/>
      <c r="J66" s="369"/>
      <c r="K66" s="456"/>
      <c r="L66" s="422"/>
    </row>
    <row r="67" spans="1:30" ht="21" customHeight="1">
      <c r="A67" s="465" t="s">
        <v>122</v>
      </c>
      <c r="B67" s="467" t="s">
        <v>456</v>
      </c>
      <c r="C67" s="160" t="s">
        <v>119</v>
      </c>
      <c r="D67" s="403" t="s">
        <v>26</v>
      </c>
      <c r="E67" s="403" t="s">
        <v>27</v>
      </c>
      <c r="F67" s="367">
        <f>F32+F38+F44+F50</f>
        <v>450</v>
      </c>
      <c r="G67" s="368"/>
      <c r="H67" s="368"/>
      <c r="I67" s="368"/>
      <c r="J67" s="369"/>
      <c r="K67" s="454" t="s">
        <v>448</v>
      </c>
      <c r="L67" s="454" t="s">
        <v>448</v>
      </c>
    </row>
    <row r="68" spans="1:30" ht="20" customHeight="1">
      <c r="A68" s="466"/>
      <c r="B68" s="468"/>
      <c r="C68" s="160" t="s">
        <v>124</v>
      </c>
      <c r="D68" s="404"/>
      <c r="E68" s="404"/>
      <c r="F68" s="367">
        <f>F33+F39+F45+F51</f>
        <v>900</v>
      </c>
      <c r="G68" s="368"/>
      <c r="H68" s="368"/>
      <c r="I68" s="368"/>
      <c r="J68" s="369"/>
      <c r="K68" s="455"/>
      <c r="L68" s="455"/>
    </row>
    <row r="69" spans="1:30" ht="43.5">
      <c r="A69" s="463" t="s">
        <v>127</v>
      </c>
      <c r="B69" s="121" t="s">
        <v>128</v>
      </c>
      <c r="C69" s="160" t="s">
        <v>129</v>
      </c>
      <c r="D69" s="102" t="s">
        <v>26</v>
      </c>
      <c r="E69" s="102" t="s">
        <v>27</v>
      </c>
      <c r="F69" s="381">
        <v>3</v>
      </c>
      <c r="G69" s="382"/>
      <c r="H69" s="382"/>
      <c r="I69" s="382"/>
      <c r="J69" s="383"/>
      <c r="K69" s="286" t="s">
        <v>518</v>
      </c>
      <c r="L69" s="420" t="s">
        <v>443</v>
      </c>
    </row>
    <row r="70" spans="1:30" ht="43.5">
      <c r="A70" s="464"/>
      <c r="B70" s="121" t="s">
        <v>130</v>
      </c>
      <c r="C70" s="160" t="s">
        <v>131</v>
      </c>
      <c r="D70" s="102" t="s">
        <v>26</v>
      </c>
      <c r="E70" s="102" t="s">
        <v>27</v>
      </c>
      <c r="F70" s="381">
        <v>3</v>
      </c>
      <c r="G70" s="382"/>
      <c r="H70" s="382"/>
      <c r="I70" s="382"/>
      <c r="J70" s="383"/>
      <c r="K70" s="286" t="s">
        <v>518</v>
      </c>
      <c r="L70" s="421"/>
    </row>
    <row r="71" spans="1:30" ht="43.5">
      <c r="A71" s="464"/>
      <c r="B71" s="173" t="s">
        <v>132</v>
      </c>
      <c r="C71" s="156" t="s">
        <v>131</v>
      </c>
      <c r="D71" s="157" t="s">
        <v>26</v>
      </c>
      <c r="E71" s="157" t="s">
        <v>27</v>
      </c>
      <c r="F71" s="391">
        <v>3</v>
      </c>
      <c r="G71" s="392"/>
      <c r="H71" s="392"/>
      <c r="I71" s="392"/>
      <c r="J71" s="393"/>
      <c r="K71" s="286" t="s">
        <v>518</v>
      </c>
      <c r="L71" s="422"/>
    </row>
    <row r="72" spans="1:30" ht="43.5">
      <c r="A72" s="174" t="s">
        <v>11</v>
      </c>
      <c r="B72" s="121" t="s">
        <v>365</v>
      </c>
      <c r="C72" s="160" t="s">
        <v>133</v>
      </c>
      <c r="D72" s="102" t="s">
        <v>26</v>
      </c>
      <c r="E72" s="102" t="s">
        <v>27</v>
      </c>
      <c r="F72" s="377">
        <v>103.64</v>
      </c>
      <c r="G72" s="377"/>
      <c r="H72" s="377"/>
      <c r="I72" s="377"/>
      <c r="J72" s="377"/>
      <c r="K72" s="286" t="s">
        <v>449</v>
      </c>
      <c r="L72" s="278" t="s">
        <v>450</v>
      </c>
    </row>
    <row r="73" spans="1:30" s="100" customFormat="1">
      <c r="A73" s="58" t="s">
        <v>134</v>
      </c>
      <c r="B73" s="114" t="s">
        <v>135</v>
      </c>
      <c r="C73" s="115"/>
      <c r="D73" s="115"/>
      <c r="E73" s="115"/>
      <c r="F73" s="457"/>
      <c r="G73" s="458"/>
      <c r="H73" s="458"/>
      <c r="I73" s="458"/>
      <c r="J73" s="459"/>
      <c r="K73" s="115"/>
      <c r="L73" s="116"/>
      <c r="N73" s="99"/>
      <c r="O73" s="99"/>
      <c r="P73" s="99"/>
      <c r="Q73" s="99"/>
      <c r="R73" s="99"/>
      <c r="S73" s="99"/>
      <c r="T73" s="99"/>
      <c r="U73" s="99"/>
      <c r="V73" s="99"/>
      <c r="W73" s="99"/>
      <c r="X73" s="99"/>
      <c r="Y73" s="99"/>
      <c r="Z73" s="99"/>
      <c r="AA73" s="99"/>
      <c r="AB73" s="99"/>
      <c r="AC73" s="99"/>
      <c r="AD73" s="99"/>
    </row>
    <row r="74" spans="1:30" ht="45" thickBot="1">
      <c r="A74" s="24" t="s">
        <v>136</v>
      </c>
      <c r="B74" s="60" t="s">
        <v>137</v>
      </c>
      <c r="C74" s="101" t="s">
        <v>138</v>
      </c>
      <c r="D74" s="103" t="s">
        <v>26</v>
      </c>
      <c r="E74" s="103" t="s">
        <v>27</v>
      </c>
      <c r="F74" s="460">
        <v>0</v>
      </c>
      <c r="G74" s="461"/>
      <c r="H74" s="461"/>
      <c r="I74" s="461"/>
      <c r="J74" s="462"/>
      <c r="K74" s="289"/>
      <c r="L74" s="275" t="s">
        <v>451</v>
      </c>
    </row>
  </sheetData>
  <mergeCells count="133">
    <mergeCell ref="F73:J73"/>
    <mergeCell ref="F74:J74"/>
    <mergeCell ref="A69:A71"/>
    <mergeCell ref="F69:J69"/>
    <mergeCell ref="L69:L71"/>
    <mergeCell ref="F70:J70"/>
    <mergeCell ref="F71:J71"/>
    <mergeCell ref="A67:A68"/>
    <mergeCell ref="F67:J67"/>
    <mergeCell ref="K67:K68"/>
    <mergeCell ref="L67:L68"/>
    <mergeCell ref="B67:B68"/>
    <mergeCell ref="D67:D68"/>
    <mergeCell ref="E67:E68"/>
    <mergeCell ref="F72:J72"/>
    <mergeCell ref="F68:J68"/>
    <mergeCell ref="L64:L66"/>
    <mergeCell ref="F65:J65"/>
    <mergeCell ref="F66:J66"/>
    <mergeCell ref="K58:K60"/>
    <mergeCell ref="L58:L60"/>
    <mergeCell ref="F59:J59"/>
    <mergeCell ref="F60:J60"/>
    <mergeCell ref="A61:A63"/>
    <mergeCell ref="F61:J61"/>
    <mergeCell ref="K61:K63"/>
    <mergeCell ref="L61:L63"/>
    <mergeCell ref="F62:J62"/>
    <mergeCell ref="F63:J63"/>
    <mergeCell ref="A58:A60"/>
    <mergeCell ref="F58:J58"/>
    <mergeCell ref="A48:A53"/>
    <mergeCell ref="B48:B53"/>
    <mergeCell ref="D48:D53"/>
    <mergeCell ref="E48:E53"/>
    <mergeCell ref="F48:J48"/>
    <mergeCell ref="F49:J49"/>
    <mergeCell ref="A64:A66"/>
    <mergeCell ref="F64:J64"/>
    <mergeCell ref="K64:K66"/>
    <mergeCell ref="A36:A41"/>
    <mergeCell ref="B36:B41"/>
    <mergeCell ref="D36:D41"/>
    <mergeCell ref="E36:E41"/>
    <mergeCell ref="F36:J36"/>
    <mergeCell ref="L42:L47"/>
    <mergeCell ref="F45:J45"/>
    <mergeCell ref="F47:J47"/>
    <mergeCell ref="A42:A47"/>
    <mergeCell ref="B42:B47"/>
    <mergeCell ref="D42:D47"/>
    <mergeCell ref="E42:E47"/>
    <mergeCell ref="F42:J42"/>
    <mergeCell ref="F43:J43"/>
    <mergeCell ref="F44:J44"/>
    <mergeCell ref="F46:J46"/>
    <mergeCell ref="A30:A35"/>
    <mergeCell ref="B30:B35"/>
    <mergeCell ref="D30:D35"/>
    <mergeCell ref="E30:E35"/>
    <mergeCell ref="A23:A25"/>
    <mergeCell ref="B23:B25"/>
    <mergeCell ref="C23:C25"/>
    <mergeCell ref="D23:D25"/>
    <mergeCell ref="E23:E25"/>
    <mergeCell ref="A16:A17"/>
    <mergeCell ref="B16:B17"/>
    <mergeCell ref="C16:C17"/>
    <mergeCell ref="D16:D17"/>
    <mergeCell ref="F16:J16"/>
    <mergeCell ref="F17:J17"/>
    <mergeCell ref="A13:A14"/>
    <mergeCell ref="B13:B14"/>
    <mergeCell ref="C13:C14"/>
    <mergeCell ref="D13:D14"/>
    <mergeCell ref="F13:J13"/>
    <mergeCell ref="A11:A12"/>
    <mergeCell ref="B11:B12"/>
    <mergeCell ref="C11:C12"/>
    <mergeCell ref="D11:D12"/>
    <mergeCell ref="F11:J11"/>
    <mergeCell ref="B5:B8"/>
    <mergeCell ref="K11:K12"/>
    <mergeCell ref="L11:L12"/>
    <mergeCell ref="A5:A8"/>
    <mergeCell ref="D5:D6"/>
    <mergeCell ref="E5:E6"/>
    <mergeCell ref="F5:J5"/>
    <mergeCell ref="F12:J12"/>
    <mergeCell ref="K5:K7"/>
    <mergeCell ref="L5:L7"/>
    <mergeCell ref="F2:J2"/>
    <mergeCell ref="F3:J3"/>
    <mergeCell ref="F4:J4"/>
    <mergeCell ref="F56:J56"/>
    <mergeCell ref="F50:J50"/>
    <mergeCell ref="F52:J52"/>
    <mergeCell ref="F54:J54"/>
    <mergeCell ref="F55:J55"/>
    <mergeCell ref="F9:J9"/>
    <mergeCell ref="F10:J10"/>
    <mergeCell ref="F35:J35"/>
    <mergeCell ref="F26:J26"/>
    <mergeCell ref="F28:J28"/>
    <mergeCell ref="F29:J29"/>
    <mergeCell ref="F38:J38"/>
    <mergeCell ref="F41:J41"/>
    <mergeCell ref="F23:J23"/>
    <mergeCell ref="F30:J30"/>
    <mergeCell ref="F31:J31"/>
    <mergeCell ref="F27:J27"/>
    <mergeCell ref="F33:J33"/>
    <mergeCell ref="F34:J34"/>
    <mergeCell ref="F37:J37"/>
    <mergeCell ref="F39:J39"/>
    <mergeCell ref="L13:L14"/>
    <mergeCell ref="F14:J14"/>
    <mergeCell ref="F15:J15"/>
    <mergeCell ref="L30:L35"/>
    <mergeCell ref="F32:J32"/>
    <mergeCell ref="F57:J57"/>
    <mergeCell ref="F18:J18"/>
    <mergeCell ref="F19:J19"/>
    <mergeCell ref="F20:J20"/>
    <mergeCell ref="F21:J21"/>
    <mergeCell ref="F22:J22"/>
    <mergeCell ref="K23:K25"/>
    <mergeCell ref="L23:L25"/>
    <mergeCell ref="L36:L41"/>
    <mergeCell ref="F40:J40"/>
    <mergeCell ref="L48:L53"/>
    <mergeCell ref="F51:J51"/>
    <mergeCell ref="F53:J53"/>
  </mergeCells>
  <pageMargins left="0.7" right="0.7" top="0.75" bottom="0.75" header="0.3" footer="0.3"/>
  <pageSetup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zoomScale="60" zoomScaleNormal="60" workbookViewId="0">
      <selection activeCell="D32" sqref="D32"/>
    </sheetView>
  </sheetViews>
  <sheetFormatPr defaultColWidth="8.90625" defaultRowHeight="14.5"/>
  <cols>
    <col min="1" max="1" width="4.1796875" style="100" customWidth="1"/>
    <col min="2" max="2" width="31.453125" style="30" customWidth="1"/>
    <col min="3" max="3" width="73.36328125" style="29" customWidth="1"/>
    <col min="4" max="4" width="82.6328125" style="100" customWidth="1"/>
    <col min="5" max="5" width="71.90625" style="100" customWidth="1"/>
    <col min="6" max="16384" width="8.90625" style="100"/>
  </cols>
  <sheetData>
    <row r="1" spans="1:5" s="469" customFormat="1" ht="18.5">
      <c r="A1" s="469" t="s">
        <v>387</v>
      </c>
    </row>
    <row r="2" spans="1:5" ht="15" thickBot="1">
      <c r="A2" s="33" t="s">
        <v>139</v>
      </c>
      <c r="B2" s="34" t="s">
        <v>140</v>
      </c>
      <c r="C2" s="35" t="s">
        <v>141</v>
      </c>
      <c r="D2" s="36" t="s">
        <v>142</v>
      </c>
      <c r="E2" s="36" t="s">
        <v>143</v>
      </c>
    </row>
    <row r="3" spans="1:5" s="3" customFormat="1" ht="78" customHeight="1">
      <c r="A3" s="40" t="s">
        <v>21</v>
      </c>
      <c r="B3" s="41" t="s">
        <v>22</v>
      </c>
      <c r="C3" s="42" t="s">
        <v>144</v>
      </c>
      <c r="D3" s="42"/>
      <c r="E3" s="43"/>
    </row>
    <row r="4" spans="1:5" s="3" customFormat="1" ht="43.5">
      <c r="A4" s="91" t="s">
        <v>145</v>
      </c>
      <c r="B4" s="94" t="s">
        <v>24</v>
      </c>
      <c r="C4" s="94" t="s">
        <v>146</v>
      </c>
      <c r="D4" s="104" t="s">
        <v>147</v>
      </c>
      <c r="E4" s="44" t="s">
        <v>148</v>
      </c>
    </row>
    <row r="5" spans="1:5" s="3" customFormat="1" ht="58">
      <c r="A5" s="91" t="s">
        <v>12</v>
      </c>
      <c r="B5" s="94" t="s">
        <v>149</v>
      </c>
      <c r="C5" s="94" t="s">
        <v>150</v>
      </c>
      <c r="D5" s="95" t="s">
        <v>151</v>
      </c>
      <c r="E5" s="45"/>
    </row>
    <row r="6" spans="1:5" s="3" customFormat="1" ht="29.5" thickBot="1">
      <c r="A6" s="66" t="s">
        <v>34</v>
      </c>
      <c r="B6" s="97" t="s">
        <v>35</v>
      </c>
      <c r="C6" s="97" t="s">
        <v>152</v>
      </c>
      <c r="D6" s="89" t="s">
        <v>153</v>
      </c>
      <c r="E6" s="123"/>
    </row>
    <row r="7" spans="1:5" s="3" customFormat="1" ht="145">
      <c r="A7" s="40" t="s">
        <v>37</v>
      </c>
      <c r="B7" s="41" t="s">
        <v>38</v>
      </c>
      <c r="C7" s="42" t="s">
        <v>154</v>
      </c>
      <c r="D7" s="38"/>
      <c r="E7" s="51"/>
    </row>
    <row r="8" spans="1:5" s="3" customFormat="1" ht="159.5">
      <c r="A8" s="91" t="s">
        <v>155</v>
      </c>
      <c r="B8" s="94" t="s">
        <v>156</v>
      </c>
      <c r="C8" s="94" t="s">
        <v>157</v>
      </c>
      <c r="D8" s="31" t="s">
        <v>158</v>
      </c>
      <c r="E8" s="45" t="s">
        <v>159</v>
      </c>
    </row>
    <row r="9" spans="1:5" ht="161.4" customHeight="1">
      <c r="A9" s="91" t="s">
        <v>160</v>
      </c>
      <c r="B9" s="94" t="s">
        <v>161</v>
      </c>
      <c r="C9" s="94" t="s">
        <v>162</v>
      </c>
      <c r="D9" s="94" t="s">
        <v>163</v>
      </c>
      <c r="E9" s="45" t="s">
        <v>164</v>
      </c>
    </row>
    <row r="10" spans="1:5" s="3" customFormat="1" ht="29">
      <c r="A10" s="91" t="s">
        <v>48</v>
      </c>
      <c r="B10" s="94" t="s">
        <v>49</v>
      </c>
      <c r="C10" s="94" t="s">
        <v>165</v>
      </c>
      <c r="D10" s="31" t="s">
        <v>166</v>
      </c>
      <c r="E10" s="92"/>
    </row>
    <row r="11" spans="1:5" s="3" customFormat="1" ht="15" thickBot="1">
      <c r="A11" s="46" t="s">
        <v>51</v>
      </c>
      <c r="B11" s="37" t="s">
        <v>38</v>
      </c>
      <c r="C11" s="37" t="s">
        <v>167</v>
      </c>
      <c r="D11" s="53" t="s">
        <v>168</v>
      </c>
      <c r="E11" s="47" t="s">
        <v>168</v>
      </c>
    </row>
    <row r="12" spans="1:5" ht="29">
      <c r="A12" s="124" t="s">
        <v>54</v>
      </c>
      <c r="B12" s="63" t="s">
        <v>55</v>
      </c>
      <c r="C12" s="68" t="s">
        <v>169</v>
      </c>
      <c r="D12" s="68"/>
      <c r="E12" s="125" t="s">
        <v>170</v>
      </c>
    </row>
    <row r="13" spans="1:5" ht="30" customHeight="1">
      <c r="A13" s="91" t="s">
        <v>8</v>
      </c>
      <c r="B13" s="94" t="s">
        <v>171</v>
      </c>
      <c r="C13" s="94" t="s">
        <v>172</v>
      </c>
      <c r="D13" s="97" t="s">
        <v>173</v>
      </c>
      <c r="E13" s="96"/>
    </row>
    <row r="14" spans="1:5" ht="58">
      <c r="A14" s="91" t="s">
        <v>58</v>
      </c>
      <c r="B14" s="94" t="s">
        <v>59</v>
      </c>
      <c r="C14" s="94" t="s">
        <v>174</v>
      </c>
      <c r="D14" s="97" t="s">
        <v>175</v>
      </c>
      <c r="E14" s="49"/>
    </row>
    <row r="15" spans="1:5" ht="47" customHeight="1" thickBot="1">
      <c r="A15" s="66" t="s">
        <v>61</v>
      </c>
      <c r="B15" s="97" t="s">
        <v>176</v>
      </c>
      <c r="C15" s="97" t="s">
        <v>177</v>
      </c>
      <c r="D15" s="97" t="s">
        <v>175</v>
      </c>
      <c r="E15" s="61"/>
    </row>
    <row r="16" spans="1:5" ht="42" customHeight="1">
      <c r="A16" s="40" t="s">
        <v>64</v>
      </c>
      <c r="B16" s="41" t="s">
        <v>65</v>
      </c>
      <c r="C16" s="38" t="s">
        <v>178</v>
      </c>
      <c r="D16" s="38"/>
      <c r="E16" s="56"/>
    </row>
    <row r="17" spans="1:5" ht="262.5" customHeight="1">
      <c r="A17" s="98" t="s">
        <v>9</v>
      </c>
      <c r="B17" s="94" t="s">
        <v>179</v>
      </c>
      <c r="C17" s="94" t="s">
        <v>180</v>
      </c>
      <c r="D17" s="94" t="s">
        <v>181</v>
      </c>
      <c r="E17" s="96"/>
    </row>
    <row r="18" spans="1:5" ht="29">
      <c r="A18" s="172" t="s">
        <v>68</v>
      </c>
      <c r="B18" s="126" t="s">
        <v>69</v>
      </c>
      <c r="C18" s="95" t="s">
        <v>182</v>
      </c>
      <c r="D18" s="95" t="s">
        <v>183</v>
      </c>
      <c r="E18" s="96"/>
    </row>
    <row r="19" spans="1:5" ht="29">
      <c r="A19" s="79" t="s">
        <v>184</v>
      </c>
      <c r="B19" s="126" t="s">
        <v>185</v>
      </c>
      <c r="C19" s="95" t="s">
        <v>186</v>
      </c>
      <c r="D19" s="95" t="s">
        <v>168</v>
      </c>
      <c r="E19" s="96"/>
    </row>
    <row r="20" spans="1:5" ht="58.5" thickBot="1">
      <c r="A20" s="127" t="s">
        <v>73</v>
      </c>
      <c r="B20" s="128" t="s">
        <v>74</v>
      </c>
      <c r="C20" s="90" t="s">
        <v>187</v>
      </c>
      <c r="D20" s="90" t="s">
        <v>188</v>
      </c>
      <c r="E20" s="129"/>
    </row>
    <row r="21" spans="1:5" ht="101.5">
      <c r="A21" s="62" t="s">
        <v>76</v>
      </c>
      <c r="B21" s="63" t="s">
        <v>77</v>
      </c>
      <c r="C21" s="68" t="s">
        <v>189</v>
      </c>
      <c r="D21" s="69"/>
      <c r="E21" s="70"/>
    </row>
    <row r="22" spans="1:5" ht="333.65" customHeight="1">
      <c r="A22" s="177" t="s">
        <v>78</v>
      </c>
      <c r="B22" s="94" t="s">
        <v>79</v>
      </c>
      <c r="C22" s="94" t="s">
        <v>190</v>
      </c>
      <c r="D22" s="16" t="s">
        <v>191</v>
      </c>
      <c r="E22" s="470" t="s">
        <v>192</v>
      </c>
    </row>
    <row r="23" spans="1:5" ht="246.5">
      <c r="A23" s="177" t="s">
        <v>90</v>
      </c>
      <c r="B23" s="94" t="s">
        <v>193</v>
      </c>
      <c r="C23" s="94" t="s">
        <v>194</v>
      </c>
      <c r="D23" s="94" t="s">
        <v>195</v>
      </c>
      <c r="E23" s="471"/>
    </row>
    <row r="24" spans="1:5" ht="130.5">
      <c r="A24" s="177" t="s">
        <v>94</v>
      </c>
      <c r="B24" s="94" t="s">
        <v>95</v>
      </c>
      <c r="C24" s="94" t="s">
        <v>196</v>
      </c>
      <c r="D24" s="31" t="s">
        <v>197</v>
      </c>
      <c r="E24" s="471"/>
    </row>
    <row r="25" spans="1:5" ht="155.25" customHeight="1" thickBot="1">
      <c r="A25" s="109" t="s">
        <v>198</v>
      </c>
      <c r="B25" s="75" t="s">
        <v>199</v>
      </c>
      <c r="C25" s="75" t="s">
        <v>200</v>
      </c>
      <c r="D25" s="76" t="s">
        <v>201</v>
      </c>
      <c r="E25" s="471"/>
    </row>
    <row r="26" spans="1:5">
      <c r="A26" s="50" t="s">
        <v>202</v>
      </c>
      <c r="B26" s="41" t="s">
        <v>101</v>
      </c>
      <c r="C26" s="38" t="s">
        <v>203</v>
      </c>
      <c r="D26" s="54"/>
      <c r="E26" s="55"/>
    </row>
    <row r="27" spans="1:5" s="3" customFormat="1" ht="44.4" customHeight="1">
      <c r="A27" s="177" t="s">
        <v>204</v>
      </c>
      <c r="B27" s="94" t="s">
        <v>205</v>
      </c>
      <c r="C27" s="94" t="s">
        <v>206</v>
      </c>
      <c r="D27" s="94" t="s">
        <v>207</v>
      </c>
      <c r="E27" s="92"/>
    </row>
    <row r="28" spans="1:5" s="3" customFormat="1" ht="102" customHeight="1" thickBot="1">
      <c r="A28" s="109" t="s">
        <v>105</v>
      </c>
      <c r="B28" s="97" t="s">
        <v>208</v>
      </c>
      <c r="C28" s="97" t="s">
        <v>209</v>
      </c>
      <c r="D28" s="97" t="s">
        <v>210</v>
      </c>
      <c r="E28" s="123"/>
    </row>
    <row r="29" spans="1:5" ht="29">
      <c r="A29" s="50" t="s">
        <v>211</v>
      </c>
      <c r="B29" s="41" t="s">
        <v>109</v>
      </c>
      <c r="C29" s="38" t="s">
        <v>212</v>
      </c>
      <c r="D29" s="54"/>
      <c r="E29" s="56"/>
    </row>
    <row r="30" spans="1:5" ht="101.5">
      <c r="A30" s="177" t="s">
        <v>213</v>
      </c>
      <c r="B30" s="94" t="s">
        <v>214</v>
      </c>
      <c r="C30" s="94" t="s">
        <v>215</v>
      </c>
      <c r="D30" s="94" t="s">
        <v>216</v>
      </c>
      <c r="E30" s="96"/>
    </row>
    <row r="31" spans="1:5" ht="145">
      <c r="A31" s="177" t="s">
        <v>217</v>
      </c>
      <c r="B31" s="94" t="s">
        <v>369</v>
      </c>
      <c r="C31" s="94" t="s">
        <v>218</v>
      </c>
      <c r="D31" s="31" t="s">
        <v>219</v>
      </c>
      <c r="E31" s="96"/>
    </row>
    <row r="32" spans="1:5" ht="174">
      <c r="A32" s="177" t="s">
        <v>117</v>
      </c>
      <c r="B32" s="94" t="s">
        <v>220</v>
      </c>
      <c r="C32" s="94" t="s">
        <v>221</v>
      </c>
      <c r="D32" s="57" t="s">
        <v>222</v>
      </c>
      <c r="E32" s="96"/>
    </row>
    <row r="33" spans="1:5" ht="72.5">
      <c r="A33" s="177" t="s">
        <v>122</v>
      </c>
      <c r="B33" s="94" t="s">
        <v>223</v>
      </c>
      <c r="C33" s="94" t="s">
        <v>224</v>
      </c>
      <c r="D33" s="57" t="s">
        <v>225</v>
      </c>
      <c r="E33" s="96"/>
    </row>
    <row r="34" spans="1:5" ht="29">
      <c r="A34" s="109" t="s">
        <v>127</v>
      </c>
      <c r="B34" s="97" t="s">
        <v>226</v>
      </c>
      <c r="C34" s="97" t="s">
        <v>227</v>
      </c>
      <c r="D34" s="179" t="s">
        <v>228</v>
      </c>
      <c r="E34" s="67"/>
    </row>
    <row r="35" spans="1:5" ht="160" thickBot="1">
      <c r="A35" s="52" t="s">
        <v>11</v>
      </c>
      <c r="B35" s="37" t="s">
        <v>365</v>
      </c>
      <c r="C35" s="37" t="s">
        <v>229</v>
      </c>
      <c r="D35" s="93" t="s">
        <v>230</v>
      </c>
      <c r="E35" s="64"/>
    </row>
    <row r="36" spans="1:5">
      <c r="A36" s="180" t="s">
        <v>134</v>
      </c>
      <c r="B36" s="181" t="s">
        <v>231</v>
      </c>
      <c r="C36" s="182"/>
      <c r="D36" s="183"/>
      <c r="E36" s="184"/>
    </row>
    <row r="37" spans="1:5" ht="67.5" customHeight="1" thickBot="1">
      <c r="A37" s="52" t="s">
        <v>232</v>
      </c>
      <c r="B37" s="82" t="s">
        <v>137</v>
      </c>
      <c r="C37" s="82" t="s">
        <v>233</v>
      </c>
      <c r="D37" s="82"/>
      <c r="E37" s="6"/>
    </row>
  </sheetData>
  <autoFilter ref="A2:C7"/>
  <mergeCells count="2">
    <mergeCell ref="A1:XFD1"/>
    <mergeCell ref="E22:E25"/>
  </mergeCells>
  <pageMargins left="0.7" right="0.7" top="0.75" bottom="0.75" header="0.3" footer="0.3"/>
  <pageSetup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5"/>
  <sheetViews>
    <sheetView topLeftCell="D84" zoomScale="70" zoomScaleNormal="70" workbookViewId="0">
      <selection activeCell="F95" sqref="F95:L95"/>
    </sheetView>
  </sheetViews>
  <sheetFormatPr defaultColWidth="8.6328125" defaultRowHeight="14.5"/>
  <cols>
    <col min="1" max="1" width="6.90625" style="99" customWidth="1"/>
    <col min="2" max="2" width="29.36328125" style="99" customWidth="1"/>
    <col min="3" max="3" width="40" style="99" customWidth="1"/>
    <col min="4" max="5" width="39.453125" style="99" customWidth="1"/>
    <col min="6" max="6" width="16.1796875" style="99" customWidth="1"/>
    <col min="7" max="7" width="15.453125" style="99" customWidth="1"/>
    <col min="8" max="8" width="11.453125" style="99" customWidth="1"/>
    <col min="9" max="9" width="13.90625" style="99" customWidth="1"/>
    <col min="10" max="10" width="18.453125" style="99" customWidth="1"/>
    <col min="11" max="11" width="33" style="99" customWidth="1"/>
    <col min="12" max="12" width="38.36328125" style="99" customWidth="1"/>
    <col min="13" max="13" width="8.6328125" style="99"/>
    <col min="14" max="14" width="25.54296875" style="99" customWidth="1"/>
    <col min="15" max="15" width="16.90625" style="99" customWidth="1"/>
    <col min="16" max="16384" width="8.6328125" style="99"/>
  </cols>
  <sheetData>
    <row r="1" spans="1:22" ht="15" thickBot="1">
      <c r="B1" s="17" t="s">
        <v>370</v>
      </c>
    </row>
    <row r="2" spans="1:22" ht="29.5" thickBot="1">
      <c r="A2" s="21"/>
      <c r="B2" s="22" t="s">
        <v>14</v>
      </c>
      <c r="C2" s="23" t="s">
        <v>15</v>
      </c>
      <c r="D2" s="22" t="s">
        <v>16</v>
      </c>
      <c r="E2" s="23" t="s">
        <v>17</v>
      </c>
      <c r="F2" s="371" t="s">
        <v>18</v>
      </c>
      <c r="G2" s="372"/>
      <c r="H2" s="372"/>
      <c r="I2" s="372"/>
      <c r="J2" s="373"/>
      <c r="K2" s="23" t="s">
        <v>19</v>
      </c>
      <c r="L2" s="59" t="s">
        <v>20</v>
      </c>
    </row>
    <row r="3" spans="1:22" s="100" customFormat="1">
      <c r="A3" s="20" t="s">
        <v>21</v>
      </c>
      <c r="B3" s="110" t="s">
        <v>22</v>
      </c>
      <c r="C3" s="159"/>
      <c r="D3" s="159"/>
      <c r="E3" s="159"/>
      <c r="F3" s="374"/>
      <c r="G3" s="375"/>
      <c r="H3" s="375"/>
      <c r="I3" s="375"/>
      <c r="J3" s="376"/>
      <c r="K3" s="159"/>
      <c r="L3" s="111"/>
    </row>
    <row r="4" spans="1:22" ht="43.5">
      <c r="A4" s="18" t="s">
        <v>23</v>
      </c>
      <c r="B4" s="160" t="s">
        <v>24</v>
      </c>
      <c r="C4" s="167" t="s">
        <v>41</v>
      </c>
      <c r="D4" s="102" t="s">
        <v>234</v>
      </c>
      <c r="E4" s="102" t="s">
        <v>27</v>
      </c>
      <c r="F4" s="472" t="s">
        <v>168</v>
      </c>
      <c r="G4" s="472"/>
      <c r="H4" s="472"/>
      <c r="I4" s="472"/>
      <c r="J4" s="472"/>
      <c r="K4" s="266"/>
      <c r="L4" s="473"/>
    </row>
    <row r="5" spans="1:22" ht="17.149999999999999" customHeight="1">
      <c r="A5" s="415" t="s">
        <v>28</v>
      </c>
      <c r="B5" s="408" t="s">
        <v>149</v>
      </c>
      <c r="C5" s="112"/>
      <c r="D5" s="403" t="s">
        <v>234</v>
      </c>
      <c r="E5" s="403" t="s">
        <v>27</v>
      </c>
      <c r="F5" s="476" t="s">
        <v>30</v>
      </c>
      <c r="G5" s="477"/>
      <c r="H5" s="477"/>
      <c r="I5" s="477"/>
      <c r="J5" s="478"/>
      <c r="K5" s="411"/>
      <c r="L5" s="474"/>
    </row>
    <row r="6" spans="1:22" ht="14.4" customHeight="1">
      <c r="A6" s="416"/>
      <c r="B6" s="409"/>
      <c r="C6" s="113" t="s">
        <v>31</v>
      </c>
      <c r="D6" s="404"/>
      <c r="E6" s="404"/>
      <c r="F6" s="290"/>
      <c r="G6" s="290"/>
      <c r="H6" s="290"/>
      <c r="I6" s="290"/>
      <c r="J6" s="291"/>
      <c r="K6" s="419"/>
      <c r="L6" s="474"/>
    </row>
    <row r="7" spans="1:22" ht="43.5">
      <c r="A7" s="416"/>
      <c r="B7" s="409"/>
      <c r="C7" s="81" t="s">
        <v>32</v>
      </c>
      <c r="D7" s="102" t="s">
        <v>26</v>
      </c>
      <c r="E7" s="102" t="s">
        <v>27</v>
      </c>
      <c r="F7" s="472" t="s">
        <v>168</v>
      </c>
      <c r="G7" s="472"/>
      <c r="H7" s="472"/>
      <c r="I7" s="472"/>
      <c r="J7" s="472"/>
      <c r="K7" s="412"/>
      <c r="L7" s="474"/>
    </row>
    <row r="8" spans="1:22" ht="48.9" customHeight="1">
      <c r="A8" s="417"/>
      <c r="B8" s="410"/>
      <c r="C8" s="81" t="s">
        <v>33</v>
      </c>
      <c r="D8" s="102" t="s">
        <v>26</v>
      </c>
      <c r="E8" s="102" t="s">
        <v>27</v>
      </c>
      <c r="F8" s="472" t="s">
        <v>168</v>
      </c>
      <c r="G8" s="472"/>
      <c r="H8" s="472"/>
      <c r="I8" s="472"/>
      <c r="J8" s="472"/>
      <c r="K8" s="266"/>
      <c r="L8" s="474"/>
    </row>
    <row r="9" spans="1:22" ht="44" thickBot="1">
      <c r="A9" s="24" t="s">
        <v>34</v>
      </c>
      <c r="B9" s="101" t="s">
        <v>35</v>
      </c>
      <c r="C9" s="101" t="s">
        <v>36</v>
      </c>
      <c r="D9" s="103" t="s">
        <v>234</v>
      </c>
      <c r="E9" s="103" t="s">
        <v>27</v>
      </c>
      <c r="F9" s="472" t="s">
        <v>168</v>
      </c>
      <c r="G9" s="472"/>
      <c r="H9" s="472"/>
      <c r="I9" s="472"/>
      <c r="J9" s="472"/>
      <c r="K9" s="274"/>
      <c r="L9" s="475"/>
      <c r="N9" s="130"/>
    </row>
    <row r="10" spans="1:22" s="100" customFormat="1" ht="15" thickBot="1">
      <c r="A10" s="131" t="s">
        <v>37</v>
      </c>
      <c r="B10" s="132" t="s">
        <v>38</v>
      </c>
      <c r="C10" s="133"/>
      <c r="D10" s="133"/>
      <c r="E10" s="133"/>
      <c r="F10" s="479"/>
      <c r="G10" s="480"/>
      <c r="H10" s="480"/>
      <c r="I10" s="480"/>
      <c r="J10" s="481"/>
      <c r="K10" s="133"/>
      <c r="L10" s="134"/>
    </row>
    <row r="11" spans="1:22" ht="43.5" customHeight="1">
      <c r="A11" s="492" t="s">
        <v>39</v>
      </c>
      <c r="B11" s="491" t="s">
        <v>40</v>
      </c>
      <c r="C11" s="490" t="s">
        <v>41</v>
      </c>
      <c r="D11" s="489" t="s">
        <v>234</v>
      </c>
      <c r="E11" s="38" t="s">
        <v>46</v>
      </c>
      <c r="F11" s="472" t="s">
        <v>168</v>
      </c>
      <c r="G11" s="472"/>
      <c r="H11" s="472"/>
      <c r="I11" s="472"/>
      <c r="J11" s="472"/>
      <c r="K11" s="292"/>
      <c r="L11" s="482"/>
    </row>
    <row r="12" spans="1:22">
      <c r="A12" s="398"/>
      <c r="B12" s="400"/>
      <c r="C12" s="402"/>
      <c r="D12" s="404"/>
      <c r="E12" s="68" t="s">
        <v>47</v>
      </c>
      <c r="F12" s="293"/>
      <c r="G12" s="293"/>
      <c r="H12" s="293"/>
      <c r="I12" s="293"/>
      <c r="J12" s="293"/>
      <c r="K12" s="294"/>
      <c r="L12" s="483"/>
    </row>
    <row r="13" spans="1:22" ht="40.5" customHeight="1">
      <c r="A13" s="485" t="s">
        <v>44</v>
      </c>
      <c r="B13" s="486" t="s">
        <v>45</v>
      </c>
      <c r="C13" s="487" t="s">
        <v>41</v>
      </c>
      <c r="D13" s="488" t="s">
        <v>234</v>
      </c>
      <c r="E13" s="102" t="s">
        <v>46</v>
      </c>
      <c r="F13" s="472" t="s">
        <v>168</v>
      </c>
      <c r="G13" s="472"/>
      <c r="H13" s="472"/>
      <c r="I13" s="472"/>
      <c r="J13" s="472"/>
      <c r="K13" s="266"/>
      <c r="L13" s="483"/>
    </row>
    <row r="14" spans="1:22">
      <c r="A14" s="485"/>
      <c r="B14" s="486"/>
      <c r="C14" s="487"/>
      <c r="D14" s="488"/>
      <c r="E14" s="102" t="s">
        <v>47</v>
      </c>
      <c r="F14" s="472" t="s">
        <v>168</v>
      </c>
      <c r="G14" s="472"/>
      <c r="H14" s="472"/>
      <c r="I14" s="472"/>
      <c r="J14" s="472"/>
      <c r="K14" s="266"/>
      <c r="L14" s="483"/>
    </row>
    <row r="15" spans="1:22" ht="43.5">
      <c r="A15" s="18" t="s">
        <v>48</v>
      </c>
      <c r="B15" s="164" t="s">
        <v>49</v>
      </c>
      <c r="C15" s="160" t="s">
        <v>50</v>
      </c>
      <c r="D15" s="102" t="s">
        <v>234</v>
      </c>
      <c r="E15" s="102" t="s">
        <v>27</v>
      </c>
      <c r="F15" s="472" t="s">
        <v>168</v>
      </c>
      <c r="G15" s="472"/>
      <c r="H15" s="472"/>
      <c r="I15" s="472"/>
      <c r="J15" s="472"/>
      <c r="K15" s="266"/>
      <c r="L15" s="483"/>
    </row>
    <row r="16" spans="1:22" ht="23.4" customHeight="1">
      <c r="A16" s="493" t="s">
        <v>51</v>
      </c>
      <c r="B16" s="495" t="s">
        <v>52</v>
      </c>
      <c r="C16" s="497" t="s">
        <v>53</v>
      </c>
      <c r="D16" s="102" t="s">
        <v>43</v>
      </c>
      <c r="E16" s="102"/>
      <c r="F16" s="472" t="s">
        <v>168</v>
      </c>
      <c r="G16" s="472"/>
      <c r="H16" s="472"/>
      <c r="I16" s="472"/>
      <c r="J16" s="472"/>
      <c r="K16" s="266"/>
      <c r="L16" s="483"/>
      <c r="N16" s="135"/>
      <c r="O16" s="135"/>
      <c r="P16" s="100"/>
      <c r="Q16" s="100"/>
      <c r="R16" s="100"/>
      <c r="S16" s="100"/>
      <c r="T16" s="100"/>
      <c r="U16" s="100"/>
      <c r="V16" s="100"/>
    </row>
    <row r="17" spans="1:82" ht="20.399999999999999" customHeight="1" thickBot="1">
      <c r="A17" s="494"/>
      <c r="B17" s="496"/>
      <c r="C17" s="498"/>
      <c r="D17" s="103" t="s">
        <v>42</v>
      </c>
      <c r="E17" s="103"/>
      <c r="F17" s="472" t="s">
        <v>168</v>
      </c>
      <c r="G17" s="472"/>
      <c r="H17" s="472"/>
      <c r="I17" s="472"/>
      <c r="J17" s="472"/>
      <c r="K17" s="274"/>
      <c r="L17" s="484"/>
      <c r="N17" s="135"/>
      <c r="O17" s="135"/>
      <c r="P17" s="100"/>
      <c r="Q17" s="100"/>
      <c r="R17" s="100"/>
      <c r="S17" s="100"/>
      <c r="T17" s="100"/>
      <c r="U17" s="100"/>
      <c r="V17" s="100"/>
    </row>
    <row r="18" spans="1:82" s="100" customFormat="1">
      <c r="A18" s="20" t="s">
        <v>54</v>
      </c>
      <c r="B18" s="110" t="s">
        <v>55</v>
      </c>
      <c r="C18" s="159"/>
      <c r="D18" s="159"/>
      <c r="E18" s="159"/>
      <c r="F18" s="387"/>
      <c r="G18" s="388"/>
      <c r="H18" s="388"/>
      <c r="I18" s="388"/>
      <c r="J18" s="389"/>
      <c r="K18" s="159"/>
      <c r="L18" s="111"/>
    </row>
    <row r="19" spans="1:82" ht="47.15" customHeight="1">
      <c r="A19" s="165" t="s">
        <v>8</v>
      </c>
      <c r="B19" s="166" t="s">
        <v>56</v>
      </c>
      <c r="C19" s="160" t="s">
        <v>235</v>
      </c>
      <c r="D19" s="102" t="s">
        <v>234</v>
      </c>
      <c r="E19" s="102" t="s">
        <v>27</v>
      </c>
      <c r="F19" s="472" t="s">
        <v>168</v>
      </c>
      <c r="G19" s="472"/>
      <c r="H19" s="472"/>
      <c r="I19" s="472"/>
      <c r="J19" s="472"/>
      <c r="K19" s="266"/>
      <c r="L19" s="473"/>
    </row>
    <row r="20" spans="1:82" ht="43.5">
      <c r="A20" s="165" t="s">
        <v>58</v>
      </c>
      <c r="B20" s="166" t="s">
        <v>59</v>
      </c>
      <c r="C20" s="164" t="s">
        <v>60</v>
      </c>
      <c r="D20" s="102" t="s">
        <v>236</v>
      </c>
      <c r="E20" s="102" t="s">
        <v>27</v>
      </c>
      <c r="F20" s="472" t="s">
        <v>168</v>
      </c>
      <c r="G20" s="472"/>
      <c r="H20" s="472"/>
      <c r="I20" s="472"/>
      <c r="J20" s="472"/>
      <c r="K20" s="266"/>
      <c r="L20" s="474"/>
      <c r="Q20" s="100"/>
      <c r="R20" s="100"/>
    </row>
    <row r="21" spans="1:82" ht="44" thickBot="1">
      <c r="A21" s="165" t="s">
        <v>61</v>
      </c>
      <c r="B21" s="166" t="s">
        <v>62</v>
      </c>
      <c r="C21" s="164" t="s">
        <v>237</v>
      </c>
      <c r="D21" s="102" t="s">
        <v>234</v>
      </c>
      <c r="E21" s="102" t="s">
        <v>27</v>
      </c>
      <c r="F21" s="472" t="s">
        <v>168</v>
      </c>
      <c r="G21" s="472"/>
      <c r="H21" s="472"/>
      <c r="I21" s="472"/>
      <c r="J21" s="472"/>
      <c r="K21" s="266"/>
      <c r="L21" s="475"/>
    </row>
    <row r="22" spans="1:82" s="100" customFormat="1">
      <c r="A22" s="20" t="s">
        <v>64</v>
      </c>
      <c r="B22" s="110" t="s">
        <v>65</v>
      </c>
      <c r="C22" s="117"/>
      <c r="D22" s="159"/>
      <c r="E22" s="159"/>
      <c r="F22" s="387"/>
      <c r="G22" s="388"/>
      <c r="H22" s="388"/>
      <c r="I22" s="388"/>
      <c r="J22" s="389"/>
      <c r="K22" s="159"/>
      <c r="L22" s="111"/>
    </row>
    <row r="23" spans="1:82" s="100" customFormat="1" ht="14.4" customHeight="1">
      <c r="A23" s="443" t="s">
        <v>9</v>
      </c>
      <c r="B23" s="136" t="s">
        <v>66</v>
      </c>
      <c r="C23" s="403" t="s">
        <v>67</v>
      </c>
      <c r="D23" s="403" t="s">
        <v>238</v>
      </c>
      <c r="E23" s="403" t="s">
        <v>27</v>
      </c>
      <c r="F23" s="472" t="s">
        <v>168</v>
      </c>
      <c r="G23" s="472"/>
      <c r="H23" s="472"/>
      <c r="I23" s="472"/>
      <c r="J23" s="472"/>
      <c r="K23" s="502"/>
      <c r="L23" s="413"/>
    </row>
    <row r="24" spans="1:82" s="100" customFormat="1">
      <c r="A24" s="444"/>
      <c r="B24" s="137"/>
      <c r="C24" s="449"/>
      <c r="D24" s="449"/>
      <c r="E24" s="449"/>
      <c r="F24" s="472" t="s">
        <v>168</v>
      </c>
      <c r="G24" s="472"/>
      <c r="H24" s="472"/>
      <c r="I24" s="472"/>
      <c r="J24" s="472"/>
      <c r="K24" s="503"/>
      <c r="L24" s="483"/>
    </row>
    <row r="25" spans="1:82">
      <c r="A25" s="444"/>
      <c r="B25" s="138"/>
      <c r="C25" s="404"/>
      <c r="D25" s="404"/>
      <c r="E25" s="404"/>
      <c r="F25" s="472" t="s">
        <v>168</v>
      </c>
      <c r="G25" s="472"/>
      <c r="H25" s="472"/>
      <c r="I25" s="472"/>
      <c r="J25" s="472"/>
      <c r="K25" s="504"/>
      <c r="L25" s="483"/>
    </row>
    <row r="26" spans="1:82" s="120" customFormat="1" ht="43.5" hidden="1" customHeight="1">
      <c r="A26" s="445"/>
      <c r="B26" s="80" t="s">
        <v>239</v>
      </c>
      <c r="C26" s="160" t="s">
        <v>240</v>
      </c>
      <c r="D26" s="118" t="s">
        <v>26</v>
      </c>
      <c r="E26" s="119" t="s">
        <v>27</v>
      </c>
      <c r="F26" s="472" t="s">
        <v>168</v>
      </c>
      <c r="G26" s="472"/>
      <c r="H26" s="472"/>
      <c r="I26" s="472"/>
      <c r="J26" s="472"/>
      <c r="K26" s="295"/>
      <c r="L26" s="483"/>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row>
    <row r="27" spans="1:82" ht="29">
      <c r="A27" s="161" t="s">
        <v>68</v>
      </c>
      <c r="B27" s="126" t="s">
        <v>69</v>
      </c>
      <c r="C27" s="186" t="s">
        <v>241</v>
      </c>
      <c r="D27" s="102" t="s">
        <v>238</v>
      </c>
      <c r="E27" s="157" t="s">
        <v>27</v>
      </c>
      <c r="F27" s="472" t="s">
        <v>168</v>
      </c>
      <c r="G27" s="472"/>
      <c r="H27" s="472"/>
      <c r="I27" s="472"/>
      <c r="J27" s="472"/>
      <c r="K27" s="296"/>
      <c r="L27" s="483"/>
    </row>
    <row r="28" spans="1:82" ht="43.5">
      <c r="A28" s="161" t="s">
        <v>184</v>
      </c>
      <c r="B28" s="126" t="s">
        <v>185</v>
      </c>
      <c r="C28" s="164" t="s">
        <v>72</v>
      </c>
      <c r="D28" s="157" t="s">
        <v>26</v>
      </c>
      <c r="E28" s="157" t="s">
        <v>27</v>
      </c>
      <c r="F28" s="472" t="s">
        <v>168</v>
      </c>
      <c r="G28" s="472"/>
      <c r="H28" s="472"/>
      <c r="I28" s="472"/>
      <c r="J28" s="472"/>
      <c r="K28" s="296"/>
      <c r="L28" s="483"/>
    </row>
    <row r="29" spans="1:82" ht="43.5">
      <c r="A29" s="139" t="s">
        <v>242</v>
      </c>
      <c r="B29" s="140" t="s">
        <v>74</v>
      </c>
      <c r="C29" s="164" t="s">
        <v>75</v>
      </c>
      <c r="D29" s="102" t="s">
        <v>26</v>
      </c>
      <c r="E29" s="102" t="s">
        <v>27</v>
      </c>
      <c r="F29" s="472" t="s">
        <v>168</v>
      </c>
      <c r="G29" s="472"/>
      <c r="H29" s="472"/>
      <c r="I29" s="472"/>
      <c r="J29" s="472"/>
      <c r="K29" s="295"/>
      <c r="L29" s="414"/>
    </row>
    <row r="30" spans="1:82" s="100" customFormat="1" ht="39" customHeight="1">
      <c r="A30" s="58" t="s">
        <v>76</v>
      </c>
      <c r="B30" s="114" t="s">
        <v>77</v>
      </c>
      <c r="C30" s="115"/>
      <c r="D30" s="141"/>
      <c r="E30" s="141"/>
      <c r="F30" s="353"/>
      <c r="G30" s="354"/>
      <c r="H30" s="354"/>
      <c r="I30" s="354"/>
      <c r="J30" s="355"/>
      <c r="K30" s="158"/>
      <c r="L30" s="116"/>
      <c r="N30" s="99"/>
    </row>
    <row r="31" spans="1:82" s="100" customFormat="1" ht="15.9" customHeight="1">
      <c r="A31" s="434" t="s">
        <v>78</v>
      </c>
      <c r="B31" s="499" t="s">
        <v>243</v>
      </c>
      <c r="C31" s="25" t="s">
        <v>80</v>
      </c>
      <c r="D31" s="403" t="s">
        <v>244</v>
      </c>
      <c r="E31" s="403" t="s">
        <v>27</v>
      </c>
      <c r="F31" s="472" t="s">
        <v>168</v>
      </c>
      <c r="G31" s="472"/>
      <c r="H31" s="472"/>
      <c r="I31" s="472"/>
      <c r="J31" s="472"/>
      <c r="K31" s="285"/>
      <c r="L31" s="344"/>
      <c r="N31" s="99"/>
    </row>
    <row r="32" spans="1:82" s="100" customFormat="1">
      <c r="A32" s="435"/>
      <c r="B32" s="500"/>
      <c r="C32" s="147" t="s">
        <v>81</v>
      </c>
      <c r="D32" s="449"/>
      <c r="E32" s="449"/>
      <c r="F32" s="472" t="s">
        <v>168</v>
      </c>
      <c r="G32" s="472"/>
      <c r="H32" s="472"/>
      <c r="I32" s="472"/>
      <c r="J32" s="472"/>
      <c r="K32" s="285"/>
      <c r="L32" s="345"/>
      <c r="N32" s="99"/>
    </row>
    <row r="33" spans="1:12">
      <c r="A33" s="435"/>
      <c r="B33" s="500"/>
      <c r="C33" s="25" t="s">
        <v>82</v>
      </c>
      <c r="D33" s="449"/>
      <c r="E33" s="449"/>
      <c r="F33" s="472" t="s">
        <v>168</v>
      </c>
      <c r="G33" s="472"/>
      <c r="H33" s="472"/>
      <c r="I33" s="472"/>
      <c r="J33" s="472"/>
      <c r="K33" s="297"/>
      <c r="L33" s="345"/>
    </row>
    <row r="34" spans="1:12" ht="14.4" customHeight="1">
      <c r="A34" s="435"/>
      <c r="B34" s="500"/>
      <c r="C34" s="25" t="s">
        <v>83</v>
      </c>
      <c r="D34" s="449"/>
      <c r="E34" s="449"/>
      <c r="F34" s="472" t="s">
        <v>168</v>
      </c>
      <c r="G34" s="472"/>
      <c r="H34" s="472"/>
      <c r="I34" s="472"/>
      <c r="J34" s="472"/>
      <c r="K34" s="298"/>
      <c r="L34" s="345"/>
    </row>
    <row r="35" spans="1:12" ht="12.65" customHeight="1">
      <c r="A35" s="435"/>
      <c r="B35" s="500"/>
      <c r="C35" s="25" t="s">
        <v>84</v>
      </c>
      <c r="D35" s="449"/>
      <c r="E35" s="449"/>
      <c r="F35" s="472" t="s">
        <v>168</v>
      </c>
      <c r="G35" s="472"/>
      <c r="H35" s="472"/>
      <c r="I35" s="472"/>
      <c r="J35" s="472"/>
      <c r="K35" s="299"/>
      <c r="L35" s="345"/>
    </row>
    <row r="36" spans="1:12" ht="12.65" customHeight="1">
      <c r="A36" s="435"/>
      <c r="B36" s="500"/>
      <c r="C36" s="25" t="s">
        <v>85</v>
      </c>
      <c r="D36" s="449"/>
      <c r="E36" s="449"/>
      <c r="F36" s="472" t="s">
        <v>168</v>
      </c>
      <c r="G36" s="472"/>
      <c r="H36" s="472"/>
      <c r="I36" s="472"/>
      <c r="J36" s="472"/>
      <c r="K36" s="299"/>
      <c r="L36" s="345"/>
    </row>
    <row r="37" spans="1:12" ht="12.65" customHeight="1">
      <c r="A37" s="435"/>
      <c r="B37" s="500"/>
      <c r="C37" s="25" t="s">
        <v>86</v>
      </c>
      <c r="D37" s="449"/>
      <c r="E37" s="449"/>
      <c r="F37" s="472" t="s">
        <v>168</v>
      </c>
      <c r="G37" s="472"/>
      <c r="H37" s="472"/>
      <c r="I37" s="472"/>
      <c r="J37" s="472"/>
      <c r="K37" s="299"/>
      <c r="L37" s="345"/>
    </row>
    <row r="38" spans="1:12" ht="14.4" customHeight="1">
      <c r="A38" s="435"/>
      <c r="B38" s="500"/>
      <c r="C38" s="25" t="s">
        <v>87</v>
      </c>
      <c r="D38" s="449"/>
      <c r="E38" s="449"/>
      <c r="F38" s="472" t="s">
        <v>168</v>
      </c>
      <c r="G38" s="472"/>
      <c r="H38" s="472"/>
      <c r="I38" s="472"/>
      <c r="J38" s="472"/>
      <c r="K38" s="299"/>
      <c r="L38" s="345"/>
    </row>
    <row r="39" spans="1:12">
      <c r="A39" s="435"/>
      <c r="B39" s="500"/>
      <c r="C39" s="25" t="s">
        <v>88</v>
      </c>
      <c r="D39" s="449"/>
      <c r="E39" s="449"/>
      <c r="F39" s="472" t="s">
        <v>168</v>
      </c>
      <c r="G39" s="472"/>
      <c r="H39" s="472"/>
      <c r="I39" s="472"/>
      <c r="J39" s="472"/>
      <c r="K39" s="299"/>
      <c r="L39" s="345"/>
    </row>
    <row r="40" spans="1:12">
      <c r="A40" s="436"/>
      <c r="B40" s="501"/>
      <c r="C40" s="25" t="s">
        <v>89</v>
      </c>
      <c r="D40" s="404"/>
      <c r="E40" s="404"/>
      <c r="F40" s="472" t="s">
        <v>168</v>
      </c>
      <c r="G40" s="472"/>
      <c r="H40" s="472"/>
      <c r="I40" s="472"/>
      <c r="J40" s="472"/>
      <c r="K40" s="266"/>
      <c r="L40" s="346"/>
    </row>
    <row r="41" spans="1:12" ht="14.4" customHeight="1">
      <c r="A41" s="434" t="s">
        <v>90</v>
      </c>
      <c r="B41" s="403" t="s">
        <v>245</v>
      </c>
      <c r="C41" s="148" t="s">
        <v>92</v>
      </c>
      <c r="D41" s="403" t="s">
        <v>244</v>
      </c>
      <c r="E41" s="403" t="s">
        <v>27</v>
      </c>
      <c r="F41" s="472" t="s">
        <v>168</v>
      </c>
      <c r="G41" s="472"/>
      <c r="H41" s="472"/>
      <c r="I41" s="472"/>
      <c r="J41" s="472"/>
      <c r="K41" s="282"/>
      <c r="L41" s="344"/>
    </row>
    <row r="42" spans="1:12" ht="14.15" customHeight="1">
      <c r="A42" s="435"/>
      <c r="B42" s="449"/>
      <c r="C42" s="148" t="s">
        <v>93</v>
      </c>
      <c r="D42" s="449"/>
      <c r="E42" s="449"/>
      <c r="F42" s="472" t="s">
        <v>168</v>
      </c>
      <c r="G42" s="472"/>
      <c r="H42" s="472"/>
      <c r="I42" s="472"/>
      <c r="J42" s="472"/>
      <c r="K42" s="282"/>
      <c r="L42" s="345"/>
    </row>
    <row r="43" spans="1:12">
      <c r="A43" s="435"/>
      <c r="B43" s="449"/>
      <c r="C43" s="25" t="s">
        <v>82</v>
      </c>
      <c r="D43" s="449"/>
      <c r="E43" s="449"/>
      <c r="F43" s="472" t="s">
        <v>168</v>
      </c>
      <c r="G43" s="472"/>
      <c r="H43" s="472"/>
      <c r="I43" s="472"/>
      <c r="J43" s="472"/>
      <c r="K43" s="300"/>
      <c r="L43" s="345"/>
    </row>
    <row r="44" spans="1:12">
      <c r="A44" s="435"/>
      <c r="B44" s="449"/>
      <c r="C44" s="25" t="s">
        <v>83</v>
      </c>
      <c r="D44" s="449"/>
      <c r="E44" s="449"/>
      <c r="F44" s="472" t="s">
        <v>168</v>
      </c>
      <c r="G44" s="472"/>
      <c r="H44" s="472"/>
      <c r="I44" s="472"/>
      <c r="J44" s="472"/>
      <c r="K44" s="301"/>
      <c r="L44" s="345"/>
    </row>
    <row r="45" spans="1:12">
      <c r="A45" s="435"/>
      <c r="B45" s="449"/>
      <c r="C45" s="25" t="s">
        <v>84</v>
      </c>
      <c r="D45" s="449"/>
      <c r="E45" s="449"/>
      <c r="F45" s="472" t="s">
        <v>168</v>
      </c>
      <c r="G45" s="472"/>
      <c r="H45" s="472"/>
      <c r="I45" s="472"/>
      <c r="J45" s="472"/>
      <c r="K45" s="301"/>
      <c r="L45" s="345"/>
    </row>
    <row r="46" spans="1:12">
      <c r="A46" s="435"/>
      <c r="B46" s="449"/>
      <c r="C46" s="25" t="s">
        <v>85</v>
      </c>
      <c r="D46" s="449"/>
      <c r="E46" s="449"/>
      <c r="F46" s="472" t="s">
        <v>168</v>
      </c>
      <c r="G46" s="472"/>
      <c r="H46" s="472"/>
      <c r="I46" s="472"/>
      <c r="J46" s="472"/>
      <c r="K46" s="301"/>
      <c r="L46" s="345"/>
    </row>
    <row r="47" spans="1:12">
      <c r="A47" s="435"/>
      <c r="B47" s="449"/>
      <c r="C47" s="25" t="s">
        <v>86</v>
      </c>
      <c r="D47" s="449"/>
      <c r="E47" s="449"/>
      <c r="F47" s="472" t="s">
        <v>168</v>
      </c>
      <c r="G47" s="472"/>
      <c r="H47" s="472"/>
      <c r="I47" s="472"/>
      <c r="J47" s="472"/>
      <c r="K47" s="286"/>
      <c r="L47" s="345"/>
    </row>
    <row r="48" spans="1:12">
      <c r="A48" s="435"/>
      <c r="B48" s="449"/>
      <c r="C48" s="25" t="s">
        <v>87</v>
      </c>
      <c r="D48" s="449"/>
      <c r="E48" s="449"/>
      <c r="F48" s="472" t="s">
        <v>168</v>
      </c>
      <c r="G48" s="472"/>
      <c r="H48" s="472"/>
      <c r="I48" s="472"/>
      <c r="J48" s="472"/>
      <c r="K48" s="286"/>
      <c r="L48" s="345"/>
    </row>
    <row r="49" spans="1:12">
      <c r="A49" s="435"/>
      <c r="B49" s="449"/>
      <c r="C49" s="25" t="s">
        <v>88</v>
      </c>
      <c r="D49" s="449"/>
      <c r="E49" s="449"/>
      <c r="F49" s="472" t="s">
        <v>168</v>
      </c>
      <c r="G49" s="472"/>
      <c r="H49" s="472"/>
      <c r="I49" s="472"/>
      <c r="J49" s="472"/>
      <c r="K49" s="286"/>
      <c r="L49" s="345"/>
    </row>
    <row r="50" spans="1:12">
      <c r="A50" s="436"/>
      <c r="B50" s="404"/>
      <c r="C50" s="25" t="s">
        <v>89</v>
      </c>
      <c r="D50" s="404"/>
      <c r="E50" s="404"/>
      <c r="F50" s="472" t="s">
        <v>168</v>
      </c>
      <c r="G50" s="472"/>
      <c r="H50" s="472"/>
      <c r="I50" s="472"/>
      <c r="J50" s="472"/>
      <c r="K50" s="286"/>
      <c r="L50" s="346"/>
    </row>
    <row r="51" spans="1:12" ht="14.15" customHeight="1">
      <c r="A51" s="434" t="s">
        <v>94</v>
      </c>
      <c r="B51" s="403" t="s">
        <v>246</v>
      </c>
      <c r="C51" s="148" t="s">
        <v>92</v>
      </c>
      <c r="D51" s="403" t="s">
        <v>244</v>
      </c>
      <c r="E51" s="403" t="s">
        <v>27</v>
      </c>
      <c r="F51" s="472" t="s">
        <v>168</v>
      </c>
      <c r="G51" s="472"/>
      <c r="H51" s="472"/>
      <c r="I51" s="472"/>
      <c r="J51" s="472"/>
      <c r="K51" s="285"/>
      <c r="L51" s="344"/>
    </row>
    <row r="52" spans="1:12" ht="15.9" customHeight="1">
      <c r="A52" s="435"/>
      <c r="B52" s="449"/>
      <c r="C52" s="148" t="s">
        <v>93</v>
      </c>
      <c r="D52" s="449"/>
      <c r="E52" s="449"/>
      <c r="F52" s="472" t="s">
        <v>168</v>
      </c>
      <c r="G52" s="472"/>
      <c r="H52" s="472"/>
      <c r="I52" s="472"/>
      <c r="J52" s="472"/>
      <c r="K52" s="285"/>
      <c r="L52" s="345"/>
    </row>
    <row r="53" spans="1:12" ht="14.4" customHeight="1">
      <c r="A53" s="435"/>
      <c r="B53" s="449"/>
      <c r="C53" s="25" t="s">
        <v>82</v>
      </c>
      <c r="D53" s="449"/>
      <c r="E53" s="449"/>
      <c r="F53" s="472" t="s">
        <v>168</v>
      </c>
      <c r="G53" s="472"/>
      <c r="H53" s="472"/>
      <c r="I53" s="472"/>
      <c r="J53" s="472"/>
      <c r="K53" s="297"/>
      <c r="L53" s="345"/>
    </row>
    <row r="54" spans="1:12" ht="14.4" customHeight="1">
      <c r="A54" s="435"/>
      <c r="B54" s="449"/>
      <c r="C54" s="25" t="s">
        <v>83</v>
      </c>
      <c r="D54" s="449"/>
      <c r="E54" s="449"/>
      <c r="F54" s="472" t="s">
        <v>168</v>
      </c>
      <c r="G54" s="472"/>
      <c r="H54" s="472"/>
      <c r="I54" s="472"/>
      <c r="J54" s="472"/>
      <c r="K54" s="298"/>
      <c r="L54" s="345"/>
    </row>
    <row r="55" spans="1:12" ht="15.65" customHeight="1">
      <c r="A55" s="435"/>
      <c r="B55" s="449"/>
      <c r="C55" s="25" t="s">
        <v>84</v>
      </c>
      <c r="D55" s="449"/>
      <c r="E55" s="449"/>
      <c r="F55" s="472" t="s">
        <v>168</v>
      </c>
      <c r="G55" s="472"/>
      <c r="H55" s="472"/>
      <c r="I55" s="472"/>
      <c r="J55" s="472"/>
      <c r="K55" s="286"/>
      <c r="L55" s="345"/>
    </row>
    <row r="56" spans="1:12" ht="16.5" customHeight="1">
      <c r="A56" s="435"/>
      <c r="B56" s="449"/>
      <c r="C56" s="25" t="s">
        <v>85</v>
      </c>
      <c r="D56" s="449"/>
      <c r="E56" s="449"/>
      <c r="F56" s="472" t="s">
        <v>168</v>
      </c>
      <c r="G56" s="472"/>
      <c r="H56" s="472"/>
      <c r="I56" s="472"/>
      <c r="J56" s="472"/>
      <c r="K56" s="286"/>
      <c r="L56" s="345"/>
    </row>
    <row r="57" spans="1:12" ht="15" customHeight="1">
      <c r="A57" s="435"/>
      <c r="B57" s="449"/>
      <c r="C57" s="25" t="s">
        <v>86</v>
      </c>
      <c r="D57" s="449"/>
      <c r="E57" s="449"/>
      <c r="F57" s="472" t="s">
        <v>168</v>
      </c>
      <c r="G57" s="472"/>
      <c r="H57" s="472"/>
      <c r="I57" s="472"/>
      <c r="J57" s="472"/>
      <c r="K57" s="286"/>
      <c r="L57" s="345"/>
    </row>
    <row r="58" spans="1:12" ht="18.649999999999999" customHeight="1">
      <c r="A58" s="435"/>
      <c r="B58" s="449"/>
      <c r="C58" s="25" t="s">
        <v>87</v>
      </c>
      <c r="D58" s="449"/>
      <c r="E58" s="449"/>
      <c r="F58" s="472" t="s">
        <v>168</v>
      </c>
      <c r="G58" s="472"/>
      <c r="H58" s="472"/>
      <c r="I58" s="472"/>
      <c r="J58" s="472"/>
      <c r="K58" s="286"/>
      <c r="L58" s="345"/>
    </row>
    <row r="59" spans="1:12" ht="16.5" customHeight="1">
      <c r="A59" s="435"/>
      <c r="B59" s="449"/>
      <c r="C59" s="25" t="s">
        <v>88</v>
      </c>
      <c r="D59" s="449"/>
      <c r="E59" s="449"/>
      <c r="F59" s="472" t="s">
        <v>168</v>
      </c>
      <c r="G59" s="472"/>
      <c r="H59" s="472"/>
      <c r="I59" s="472"/>
      <c r="J59" s="472"/>
      <c r="K59" s="286"/>
      <c r="L59" s="345"/>
    </row>
    <row r="60" spans="1:12" ht="17.399999999999999" customHeight="1">
      <c r="A60" s="436"/>
      <c r="B60" s="404"/>
      <c r="C60" s="25" t="s">
        <v>89</v>
      </c>
      <c r="D60" s="404"/>
      <c r="E60" s="404"/>
      <c r="F60" s="472" t="s">
        <v>168</v>
      </c>
      <c r="G60" s="472"/>
      <c r="H60" s="472"/>
      <c r="I60" s="472"/>
      <c r="J60" s="472"/>
      <c r="K60" s="286"/>
      <c r="L60" s="346"/>
    </row>
    <row r="61" spans="1:12" ht="14.4" customHeight="1">
      <c r="A61" s="434" t="s">
        <v>97</v>
      </c>
      <c r="B61" s="403" t="s">
        <v>247</v>
      </c>
      <c r="C61" s="148" t="s">
        <v>96</v>
      </c>
      <c r="D61" s="403" t="s">
        <v>244</v>
      </c>
      <c r="E61" s="403" t="s">
        <v>27</v>
      </c>
      <c r="F61" s="472" t="s">
        <v>168</v>
      </c>
      <c r="G61" s="472"/>
      <c r="H61" s="472"/>
      <c r="I61" s="472"/>
      <c r="J61" s="472"/>
      <c r="K61" s="282"/>
      <c r="L61" s="344"/>
    </row>
    <row r="62" spans="1:12" ht="17.149999999999999" customHeight="1">
      <c r="A62" s="435"/>
      <c r="B62" s="449"/>
      <c r="C62" s="150" t="s">
        <v>99</v>
      </c>
      <c r="D62" s="449"/>
      <c r="E62" s="449"/>
      <c r="F62" s="472" t="s">
        <v>168</v>
      </c>
      <c r="G62" s="472"/>
      <c r="H62" s="472"/>
      <c r="I62" s="472"/>
      <c r="J62" s="472"/>
      <c r="K62" s="282"/>
      <c r="L62" s="345"/>
    </row>
    <row r="63" spans="1:12" ht="14.15" customHeight="1">
      <c r="A63" s="435"/>
      <c r="B63" s="449"/>
      <c r="C63" s="149" t="s">
        <v>82</v>
      </c>
      <c r="D63" s="449"/>
      <c r="E63" s="449"/>
      <c r="F63" s="472" t="s">
        <v>168</v>
      </c>
      <c r="G63" s="472"/>
      <c r="H63" s="472"/>
      <c r="I63" s="472"/>
      <c r="J63" s="472"/>
      <c r="K63" s="300"/>
      <c r="L63" s="345"/>
    </row>
    <row r="64" spans="1:12">
      <c r="A64" s="435"/>
      <c r="B64" s="449"/>
      <c r="C64" s="25" t="s">
        <v>83</v>
      </c>
      <c r="D64" s="449"/>
      <c r="E64" s="449"/>
      <c r="F64" s="472" t="s">
        <v>168</v>
      </c>
      <c r="G64" s="472"/>
      <c r="H64" s="472"/>
      <c r="I64" s="472"/>
      <c r="J64" s="472"/>
      <c r="K64" s="286"/>
      <c r="L64" s="345"/>
    </row>
    <row r="65" spans="1:12">
      <c r="A65" s="435"/>
      <c r="B65" s="449"/>
      <c r="C65" s="25" t="s">
        <v>84</v>
      </c>
      <c r="D65" s="449"/>
      <c r="E65" s="449"/>
      <c r="F65" s="472" t="s">
        <v>168</v>
      </c>
      <c r="G65" s="472"/>
      <c r="H65" s="472"/>
      <c r="I65" s="472"/>
      <c r="J65" s="472"/>
      <c r="K65" s="286"/>
      <c r="L65" s="345"/>
    </row>
    <row r="66" spans="1:12">
      <c r="A66" s="435"/>
      <c r="B66" s="449"/>
      <c r="C66" s="25" t="s">
        <v>85</v>
      </c>
      <c r="D66" s="449"/>
      <c r="E66" s="449"/>
      <c r="F66" s="472" t="s">
        <v>168</v>
      </c>
      <c r="G66" s="472"/>
      <c r="H66" s="472"/>
      <c r="I66" s="472"/>
      <c r="J66" s="472"/>
      <c r="K66" s="286"/>
      <c r="L66" s="345"/>
    </row>
    <row r="67" spans="1:12">
      <c r="A67" s="435"/>
      <c r="B67" s="449"/>
      <c r="C67" s="25" t="s">
        <v>86</v>
      </c>
      <c r="D67" s="449"/>
      <c r="E67" s="449"/>
      <c r="F67" s="472" t="s">
        <v>168</v>
      </c>
      <c r="G67" s="472"/>
      <c r="H67" s="472"/>
      <c r="I67" s="472"/>
      <c r="J67" s="472"/>
      <c r="K67" s="286"/>
      <c r="L67" s="345"/>
    </row>
    <row r="68" spans="1:12">
      <c r="A68" s="435"/>
      <c r="B68" s="449"/>
      <c r="C68" s="25" t="s">
        <v>87</v>
      </c>
      <c r="D68" s="449"/>
      <c r="E68" s="449"/>
      <c r="F68" s="472" t="s">
        <v>168</v>
      </c>
      <c r="G68" s="472"/>
      <c r="H68" s="472"/>
      <c r="I68" s="472"/>
      <c r="J68" s="472"/>
      <c r="K68" s="286"/>
      <c r="L68" s="345"/>
    </row>
    <row r="69" spans="1:12">
      <c r="A69" s="435"/>
      <c r="B69" s="449"/>
      <c r="C69" s="25" t="s">
        <v>88</v>
      </c>
      <c r="D69" s="449"/>
      <c r="E69" s="449"/>
      <c r="F69" s="472" t="s">
        <v>168</v>
      </c>
      <c r="G69" s="472"/>
      <c r="H69" s="472"/>
      <c r="I69" s="472"/>
      <c r="J69" s="472"/>
      <c r="K69" s="286"/>
      <c r="L69" s="345"/>
    </row>
    <row r="70" spans="1:12" ht="15" thickBot="1">
      <c r="A70" s="451"/>
      <c r="B70" s="428"/>
      <c r="C70" s="25" t="s">
        <v>89</v>
      </c>
      <c r="D70" s="428"/>
      <c r="E70" s="428"/>
      <c r="F70" s="472" t="s">
        <v>168</v>
      </c>
      <c r="G70" s="472"/>
      <c r="H70" s="472"/>
      <c r="I70" s="472"/>
      <c r="J70" s="472"/>
      <c r="K70" s="287"/>
      <c r="L70" s="370"/>
    </row>
    <row r="71" spans="1:12" s="100" customFormat="1">
      <c r="A71" s="20" t="s">
        <v>100</v>
      </c>
      <c r="B71" s="110" t="s">
        <v>101</v>
      </c>
      <c r="C71" s="159"/>
      <c r="D71" s="159"/>
      <c r="E71" s="159"/>
      <c r="F71" s="387"/>
      <c r="G71" s="388"/>
      <c r="H71" s="388"/>
      <c r="I71" s="388"/>
      <c r="J71" s="389"/>
      <c r="K71" s="159"/>
      <c r="L71" s="111"/>
    </row>
    <row r="72" spans="1:12" ht="45.9" customHeight="1">
      <c r="A72" s="74" t="s">
        <v>102</v>
      </c>
      <c r="B72" s="80" t="s">
        <v>103</v>
      </c>
      <c r="C72" s="164" t="s">
        <v>104</v>
      </c>
      <c r="D72" s="102" t="s">
        <v>234</v>
      </c>
      <c r="E72" s="102" t="s">
        <v>27</v>
      </c>
      <c r="F72" s="472" t="s">
        <v>168</v>
      </c>
      <c r="G72" s="472"/>
      <c r="H72" s="472"/>
      <c r="I72" s="472"/>
      <c r="J72" s="472"/>
      <c r="K72" s="286"/>
      <c r="L72" s="267"/>
    </row>
    <row r="73" spans="1:12" ht="29.5" thickBot="1">
      <c r="A73" s="151" t="s">
        <v>105</v>
      </c>
      <c r="B73" s="175" t="s">
        <v>106</v>
      </c>
      <c r="C73" s="186" t="s">
        <v>107</v>
      </c>
      <c r="D73" s="157" t="s">
        <v>238</v>
      </c>
      <c r="E73" s="157" t="s">
        <v>27</v>
      </c>
      <c r="F73" s="472" t="s">
        <v>168</v>
      </c>
      <c r="G73" s="472"/>
      <c r="H73" s="472"/>
      <c r="I73" s="472"/>
      <c r="J73" s="472"/>
      <c r="K73" s="302"/>
      <c r="L73" s="277"/>
    </row>
    <row r="74" spans="1:12" s="100" customFormat="1">
      <c r="A74" s="20" t="s">
        <v>108</v>
      </c>
      <c r="B74" s="110" t="s">
        <v>109</v>
      </c>
      <c r="C74" s="159"/>
      <c r="D74" s="159"/>
      <c r="E74" s="159"/>
      <c r="F74" s="363"/>
      <c r="G74" s="363"/>
      <c r="H74" s="363"/>
      <c r="I74" s="363"/>
      <c r="J74" s="363"/>
      <c r="K74" s="159"/>
      <c r="L74" s="111"/>
    </row>
    <row r="75" spans="1:12" ht="43.5">
      <c r="A75" s="505" t="s">
        <v>110</v>
      </c>
      <c r="B75" s="160" t="s">
        <v>111</v>
      </c>
      <c r="C75" s="160" t="s">
        <v>112</v>
      </c>
      <c r="D75" s="102" t="s">
        <v>234</v>
      </c>
      <c r="E75" s="102" t="s">
        <v>27</v>
      </c>
      <c r="F75" s="472" t="s">
        <v>168</v>
      </c>
      <c r="G75" s="472"/>
      <c r="H75" s="472"/>
      <c r="I75" s="472"/>
      <c r="J75" s="472"/>
      <c r="K75" s="286"/>
      <c r="L75" s="506"/>
    </row>
    <row r="76" spans="1:12" ht="45.75" customHeight="1">
      <c r="A76" s="505"/>
      <c r="B76" s="160" t="s">
        <v>113</v>
      </c>
      <c r="C76" s="160" t="s">
        <v>112</v>
      </c>
      <c r="D76" s="102" t="s">
        <v>234</v>
      </c>
      <c r="E76" s="102" t="s">
        <v>27</v>
      </c>
      <c r="F76" s="472" t="s">
        <v>168</v>
      </c>
      <c r="G76" s="472"/>
      <c r="H76" s="472"/>
      <c r="I76" s="472"/>
      <c r="J76" s="472"/>
      <c r="K76" s="286"/>
      <c r="L76" s="506"/>
    </row>
    <row r="77" spans="1:12" ht="43.5">
      <c r="A77" s="505"/>
      <c r="B77" s="160" t="s">
        <v>114</v>
      </c>
      <c r="C77" s="160" t="s">
        <v>112</v>
      </c>
      <c r="D77" s="102" t="s">
        <v>234</v>
      </c>
      <c r="E77" s="102" t="s">
        <v>27</v>
      </c>
      <c r="F77" s="472" t="s">
        <v>168</v>
      </c>
      <c r="G77" s="472"/>
      <c r="H77" s="472"/>
      <c r="I77" s="472"/>
      <c r="J77" s="472"/>
      <c r="K77" s="286"/>
      <c r="L77" s="506"/>
    </row>
    <row r="78" spans="1:12" ht="35.15" customHeight="1">
      <c r="A78" s="505" t="s">
        <v>115</v>
      </c>
      <c r="B78" s="160" t="s">
        <v>366</v>
      </c>
      <c r="C78" s="160" t="s">
        <v>116</v>
      </c>
      <c r="D78" s="102" t="s">
        <v>244</v>
      </c>
      <c r="E78" s="102" t="s">
        <v>27</v>
      </c>
      <c r="F78" s="472" t="s">
        <v>168</v>
      </c>
      <c r="G78" s="472"/>
      <c r="H78" s="472"/>
      <c r="I78" s="472"/>
      <c r="J78" s="472"/>
      <c r="K78" s="507"/>
      <c r="L78" s="506"/>
    </row>
    <row r="79" spans="1:12" ht="36.65" customHeight="1">
      <c r="A79" s="505"/>
      <c r="B79" s="160" t="s">
        <v>367</v>
      </c>
      <c r="C79" s="160" t="s">
        <v>116</v>
      </c>
      <c r="D79" s="102" t="s">
        <v>244</v>
      </c>
      <c r="E79" s="102" t="s">
        <v>27</v>
      </c>
      <c r="F79" s="472" t="s">
        <v>168</v>
      </c>
      <c r="G79" s="472"/>
      <c r="H79" s="472"/>
      <c r="I79" s="472"/>
      <c r="J79" s="472"/>
      <c r="K79" s="507"/>
      <c r="L79" s="506"/>
    </row>
    <row r="80" spans="1:12" ht="39" customHeight="1">
      <c r="A80" s="505"/>
      <c r="B80" s="160" t="s">
        <v>368</v>
      </c>
      <c r="C80" s="160" t="s">
        <v>116</v>
      </c>
      <c r="D80" s="102" t="s">
        <v>244</v>
      </c>
      <c r="E80" s="102" t="s">
        <v>27</v>
      </c>
      <c r="F80" s="472" t="s">
        <v>168</v>
      </c>
      <c r="G80" s="472"/>
      <c r="H80" s="472"/>
      <c r="I80" s="472"/>
      <c r="J80" s="472"/>
      <c r="K80" s="507"/>
      <c r="L80" s="506"/>
    </row>
    <row r="81" spans="1:12" ht="43.5">
      <c r="A81" s="505" t="s">
        <v>117</v>
      </c>
      <c r="B81" s="176" t="s">
        <v>118</v>
      </c>
      <c r="C81" s="160" t="s">
        <v>119</v>
      </c>
      <c r="D81" s="102" t="s">
        <v>234</v>
      </c>
      <c r="E81" s="102" t="s">
        <v>27</v>
      </c>
      <c r="F81" s="472" t="s">
        <v>168</v>
      </c>
      <c r="G81" s="472"/>
      <c r="H81" s="472"/>
      <c r="I81" s="472"/>
      <c r="J81" s="472"/>
      <c r="K81" s="507"/>
      <c r="L81" s="506"/>
    </row>
    <row r="82" spans="1:12" ht="43.5">
      <c r="A82" s="505"/>
      <c r="B82" s="176" t="s">
        <v>120</v>
      </c>
      <c r="C82" s="160" t="s">
        <v>119</v>
      </c>
      <c r="D82" s="102" t="s">
        <v>234</v>
      </c>
      <c r="E82" s="102" t="s">
        <v>27</v>
      </c>
      <c r="F82" s="472" t="s">
        <v>168</v>
      </c>
      <c r="G82" s="472"/>
      <c r="H82" s="472"/>
      <c r="I82" s="472"/>
      <c r="J82" s="472"/>
      <c r="K82" s="507"/>
      <c r="L82" s="506"/>
    </row>
    <row r="83" spans="1:12" ht="43.5">
      <c r="A83" s="505"/>
      <c r="B83" s="176" t="s">
        <v>121</v>
      </c>
      <c r="C83" s="160" t="s">
        <v>119</v>
      </c>
      <c r="D83" s="102" t="s">
        <v>234</v>
      </c>
      <c r="E83" s="102" t="s">
        <v>27</v>
      </c>
      <c r="F83" s="472" t="s">
        <v>168</v>
      </c>
      <c r="G83" s="472"/>
      <c r="H83" s="472"/>
      <c r="I83" s="472"/>
      <c r="J83" s="472"/>
      <c r="K83" s="507"/>
      <c r="L83" s="506"/>
    </row>
    <row r="84" spans="1:12" ht="30.65" customHeight="1">
      <c r="A84" s="505" t="s">
        <v>122</v>
      </c>
      <c r="B84" s="508" t="s">
        <v>123</v>
      </c>
      <c r="C84" s="160" t="s">
        <v>119</v>
      </c>
      <c r="D84" s="488" t="s">
        <v>234</v>
      </c>
      <c r="E84" s="488" t="s">
        <v>27</v>
      </c>
      <c r="F84" s="472" t="s">
        <v>168</v>
      </c>
      <c r="G84" s="472"/>
      <c r="H84" s="472"/>
      <c r="I84" s="472"/>
      <c r="J84" s="472"/>
      <c r="K84" s="507"/>
      <c r="L84" s="506"/>
    </row>
    <row r="85" spans="1:12" ht="18" customHeight="1">
      <c r="A85" s="505"/>
      <c r="B85" s="508"/>
      <c r="C85" s="160" t="s">
        <v>124</v>
      </c>
      <c r="D85" s="488"/>
      <c r="E85" s="488"/>
      <c r="F85" s="472" t="s">
        <v>168</v>
      </c>
      <c r="G85" s="472"/>
      <c r="H85" s="472"/>
      <c r="I85" s="472"/>
      <c r="J85" s="472"/>
      <c r="K85" s="507"/>
      <c r="L85" s="506"/>
    </row>
    <row r="86" spans="1:12" ht="18.649999999999999" customHeight="1">
      <c r="A86" s="505"/>
      <c r="B86" s="508" t="s">
        <v>125</v>
      </c>
      <c r="C86" s="160" t="s">
        <v>119</v>
      </c>
      <c r="D86" s="488" t="s">
        <v>248</v>
      </c>
      <c r="E86" s="488" t="s">
        <v>27</v>
      </c>
      <c r="F86" s="472" t="s">
        <v>168</v>
      </c>
      <c r="G86" s="472"/>
      <c r="H86" s="472"/>
      <c r="I86" s="472"/>
      <c r="J86" s="472"/>
      <c r="K86" s="507"/>
      <c r="L86" s="506"/>
    </row>
    <row r="87" spans="1:12" ht="24.65" customHeight="1">
      <c r="A87" s="505"/>
      <c r="B87" s="508"/>
      <c r="C87" s="160" t="s">
        <v>124</v>
      </c>
      <c r="D87" s="488"/>
      <c r="E87" s="488"/>
      <c r="F87" s="472" t="s">
        <v>168</v>
      </c>
      <c r="G87" s="472"/>
      <c r="H87" s="472"/>
      <c r="I87" s="472"/>
      <c r="J87" s="472"/>
      <c r="K87" s="507"/>
      <c r="L87" s="506"/>
    </row>
    <row r="88" spans="1:12" ht="20.149999999999999" customHeight="1">
      <c r="A88" s="505"/>
      <c r="B88" s="508" t="s">
        <v>126</v>
      </c>
      <c r="C88" s="160" t="s">
        <v>119</v>
      </c>
      <c r="D88" s="488" t="s">
        <v>248</v>
      </c>
      <c r="E88" s="488" t="s">
        <v>27</v>
      </c>
      <c r="F88" s="472" t="s">
        <v>168</v>
      </c>
      <c r="G88" s="472"/>
      <c r="H88" s="472"/>
      <c r="I88" s="472"/>
      <c r="J88" s="472"/>
      <c r="K88" s="507"/>
      <c r="L88" s="506"/>
    </row>
    <row r="89" spans="1:12" ht="21" customHeight="1">
      <c r="A89" s="505"/>
      <c r="B89" s="508"/>
      <c r="C89" s="160" t="s">
        <v>124</v>
      </c>
      <c r="D89" s="488"/>
      <c r="E89" s="488"/>
      <c r="F89" s="472" t="s">
        <v>168</v>
      </c>
      <c r="G89" s="472"/>
      <c r="H89" s="472"/>
      <c r="I89" s="472"/>
      <c r="J89" s="472"/>
      <c r="K89" s="507"/>
      <c r="L89" s="506"/>
    </row>
    <row r="90" spans="1:12" ht="43.5">
      <c r="A90" s="509" t="s">
        <v>127</v>
      </c>
      <c r="B90" s="121" t="s">
        <v>128</v>
      </c>
      <c r="C90" s="160" t="s">
        <v>129</v>
      </c>
      <c r="D90" s="102" t="s">
        <v>26</v>
      </c>
      <c r="E90" s="102" t="s">
        <v>27</v>
      </c>
      <c r="F90" s="472" t="s">
        <v>168</v>
      </c>
      <c r="G90" s="472"/>
      <c r="H90" s="472"/>
      <c r="I90" s="472"/>
      <c r="J90" s="472"/>
      <c r="K90" s="286"/>
      <c r="L90" s="278"/>
    </row>
    <row r="91" spans="1:12" ht="43.5">
      <c r="A91" s="509"/>
      <c r="B91" s="121" t="s">
        <v>130</v>
      </c>
      <c r="C91" s="160" t="s">
        <v>131</v>
      </c>
      <c r="D91" s="102" t="s">
        <v>26</v>
      </c>
      <c r="E91" s="102" t="s">
        <v>27</v>
      </c>
      <c r="F91" s="472" t="s">
        <v>168</v>
      </c>
      <c r="G91" s="472"/>
      <c r="H91" s="472"/>
      <c r="I91" s="472"/>
      <c r="J91" s="472"/>
      <c r="K91" s="286"/>
      <c r="L91" s="278"/>
    </row>
    <row r="92" spans="1:12" ht="43.5">
      <c r="A92" s="509"/>
      <c r="B92" s="121" t="s">
        <v>132</v>
      </c>
      <c r="C92" s="160" t="s">
        <v>131</v>
      </c>
      <c r="D92" s="102" t="s">
        <v>26</v>
      </c>
      <c r="E92" s="102" t="s">
        <v>27</v>
      </c>
      <c r="F92" s="472" t="s">
        <v>168</v>
      </c>
      <c r="G92" s="472"/>
      <c r="H92" s="472"/>
      <c r="I92" s="472"/>
      <c r="J92" s="472"/>
      <c r="K92" s="286"/>
      <c r="L92" s="278"/>
    </row>
    <row r="93" spans="1:12" ht="44" thickBot="1">
      <c r="A93" s="178" t="s">
        <v>11</v>
      </c>
      <c r="B93" s="122" t="s">
        <v>365</v>
      </c>
      <c r="C93" s="101" t="s">
        <v>133</v>
      </c>
      <c r="D93" s="103" t="s">
        <v>26</v>
      </c>
      <c r="E93" s="103" t="s">
        <v>27</v>
      </c>
      <c r="F93" s="472" t="s">
        <v>168</v>
      </c>
      <c r="G93" s="472"/>
      <c r="H93" s="472"/>
      <c r="I93" s="472"/>
      <c r="J93" s="472"/>
      <c r="K93" s="303"/>
      <c r="L93" s="304"/>
    </row>
    <row r="94" spans="1:12" s="100" customFormat="1">
      <c r="A94" s="58" t="s">
        <v>134</v>
      </c>
      <c r="B94" s="114" t="s">
        <v>135</v>
      </c>
      <c r="C94" s="115"/>
      <c r="D94" s="115"/>
      <c r="E94" s="115"/>
      <c r="F94" s="510"/>
      <c r="G94" s="511"/>
      <c r="H94" s="511"/>
      <c r="I94" s="511"/>
      <c r="J94" s="512"/>
      <c r="K94" s="115"/>
      <c r="L94" s="116"/>
    </row>
    <row r="95" spans="1:12" ht="44" thickBot="1">
      <c r="A95" s="24" t="s">
        <v>136</v>
      </c>
      <c r="B95" s="60" t="s">
        <v>137</v>
      </c>
      <c r="C95" s="101" t="s">
        <v>138</v>
      </c>
      <c r="D95" s="103" t="s">
        <v>249</v>
      </c>
      <c r="E95" s="103" t="s">
        <v>27</v>
      </c>
      <c r="F95" s="472" t="s">
        <v>168</v>
      </c>
      <c r="G95" s="472"/>
      <c r="H95" s="472"/>
      <c r="I95" s="472"/>
      <c r="J95" s="472"/>
      <c r="K95" s="289"/>
      <c r="L95" s="275"/>
    </row>
  </sheetData>
  <mergeCells count="158">
    <mergeCell ref="A90:A92"/>
    <mergeCell ref="F90:J90"/>
    <mergeCell ref="F91:J91"/>
    <mergeCell ref="F92:J92"/>
    <mergeCell ref="F94:J94"/>
    <mergeCell ref="F95:J95"/>
    <mergeCell ref="A84:A89"/>
    <mergeCell ref="F84:J84"/>
    <mergeCell ref="K84:K89"/>
    <mergeCell ref="F93:J93"/>
    <mergeCell ref="F85:J85"/>
    <mergeCell ref="F87:J87"/>
    <mergeCell ref="F88:J88"/>
    <mergeCell ref="A78:A80"/>
    <mergeCell ref="F78:J78"/>
    <mergeCell ref="K78:K80"/>
    <mergeCell ref="L78:L80"/>
    <mergeCell ref="F79:J79"/>
    <mergeCell ref="F80:J80"/>
    <mergeCell ref="L84:L89"/>
    <mergeCell ref="F86:J86"/>
    <mergeCell ref="F89:J89"/>
    <mergeCell ref="A81:A83"/>
    <mergeCell ref="F81:J81"/>
    <mergeCell ref="K81:K83"/>
    <mergeCell ref="L81:L83"/>
    <mergeCell ref="F82:J82"/>
    <mergeCell ref="F83:J83"/>
    <mergeCell ref="B84:B85"/>
    <mergeCell ref="B86:B87"/>
    <mergeCell ref="B88:B89"/>
    <mergeCell ref="D84:D85"/>
    <mergeCell ref="D86:D87"/>
    <mergeCell ref="D88:D89"/>
    <mergeCell ref="E88:E89"/>
    <mergeCell ref="E86:E87"/>
    <mergeCell ref="E84:E85"/>
    <mergeCell ref="F71:J71"/>
    <mergeCell ref="F72:J72"/>
    <mergeCell ref="F73:J73"/>
    <mergeCell ref="F74:J74"/>
    <mergeCell ref="A75:A77"/>
    <mergeCell ref="F75:J75"/>
    <mergeCell ref="L61:L70"/>
    <mergeCell ref="F64:J64"/>
    <mergeCell ref="F65:J65"/>
    <mergeCell ref="F69:J69"/>
    <mergeCell ref="F70:J70"/>
    <mergeCell ref="A61:A70"/>
    <mergeCell ref="B61:B70"/>
    <mergeCell ref="D61:D70"/>
    <mergeCell ref="E61:E70"/>
    <mergeCell ref="L75:L77"/>
    <mergeCell ref="F76:J76"/>
    <mergeCell ref="F77:J77"/>
    <mergeCell ref="F61:J61"/>
    <mergeCell ref="F62:J62"/>
    <mergeCell ref="F63:J63"/>
    <mergeCell ref="F66:J66"/>
    <mergeCell ref="F67:J67"/>
    <mergeCell ref="F68:J68"/>
    <mergeCell ref="L51:L60"/>
    <mergeCell ref="F55:J55"/>
    <mergeCell ref="F58:J58"/>
    <mergeCell ref="F59:J59"/>
    <mergeCell ref="F60:J60"/>
    <mergeCell ref="A51:A60"/>
    <mergeCell ref="B51:B60"/>
    <mergeCell ref="D51:D60"/>
    <mergeCell ref="E51:E60"/>
    <mergeCell ref="F51:J51"/>
    <mergeCell ref="F52:J52"/>
    <mergeCell ref="F53:J53"/>
    <mergeCell ref="F54:J54"/>
    <mergeCell ref="F56:J56"/>
    <mergeCell ref="F57:J57"/>
    <mergeCell ref="L41:L50"/>
    <mergeCell ref="F47:J47"/>
    <mergeCell ref="F48:J48"/>
    <mergeCell ref="F49:J49"/>
    <mergeCell ref="F50:J50"/>
    <mergeCell ref="A41:A50"/>
    <mergeCell ref="B41:B50"/>
    <mergeCell ref="D41:D50"/>
    <mergeCell ref="E41:E50"/>
    <mergeCell ref="F41:J41"/>
    <mergeCell ref="F42:J42"/>
    <mergeCell ref="F43:J43"/>
    <mergeCell ref="F44:J44"/>
    <mergeCell ref="F45:J45"/>
    <mergeCell ref="F46:J46"/>
    <mergeCell ref="L31:L40"/>
    <mergeCell ref="F35:J35"/>
    <mergeCell ref="F38:J38"/>
    <mergeCell ref="F39:J39"/>
    <mergeCell ref="F40:J40"/>
    <mergeCell ref="L23:L29"/>
    <mergeCell ref="F27:J27"/>
    <mergeCell ref="F29:J29"/>
    <mergeCell ref="F30:J30"/>
    <mergeCell ref="K23:K25"/>
    <mergeCell ref="A31:A40"/>
    <mergeCell ref="B31:B40"/>
    <mergeCell ref="D31:D40"/>
    <mergeCell ref="E31:E40"/>
    <mergeCell ref="A23:A26"/>
    <mergeCell ref="C23:C25"/>
    <mergeCell ref="D23:D25"/>
    <mergeCell ref="E23:E25"/>
    <mergeCell ref="F31:J31"/>
    <mergeCell ref="F32:J32"/>
    <mergeCell ref="F33:J33"/>
    <mergeCell ref="F23:J23"/>
    <mergeCell ref="F24:J24"/>
    <mergeCell ref="F25:J25"/>
    <mergeCell ref="F26:J26"/>
    <mergeCell ref="F28:J28"/>
    <mergeCell ref="F34:J34"/>
    <mergeCell ref="F36:J36"/>
    <mergeCell ref="F37:J37"/>
    <mergeCell ref="F19:J19"/>
    <mergeCell ref="L19:L21"/>
    <mergeCell ref="F20:J20"/>
    <mergeCell ref="F21:J21"/>
    <mergeCell ref="F22:J22"/>
    <mergeCell ref="F14:J14"/>
    <mergeCell ref="F15:J15"/>
    <mergeCell ref="A16:A17"/>
    <mergeCell ref="B16:B17"/>
    <mergeCell ref="C16:C17"/>
    <mergeCell ref="F16:J16"/>
    <mergeCell ref="F17:J17"/>
    <mergeCell ref="F10:J10"/>
    <mergeCell ref="F11:J11"/>
    <mergeCell ref="L11:L17"/>
    <mergeCell ref="A13:A14"/>
    <mergeCell ref="B13:B14"/>
    <mergeCell ref="C13:C14"/>
    <mergeCell ref="D13:D14"/>
    <mergeCell ref="F13:J13"/>
    <mergeCell ref="F18:J18"/>
    <mergeCell ref="D11:D12"/>
    <mergeCell ref="C11:C12"/>
    <mergeCell ref="B11:B12"/>
    <mergeCell ref="A11:A12"/>
    <mergeCell ref="F2:J2"/>
    <mergeCell ref="F3:J3"/>
    <mergeCell ref="F4:J4"/>
    <mergeCell ref="L4:L9"/>
    <mergeCell ref="A5:A8"/>
    <mergeCell ref="D5:D6"/>
    <mergeCell ref="E5:E6"/>
    <mergeCell ref="F5:J5"/>
    <mergeCell ref="K5:K7"/>
    <mergeCell ref="F9:J9"/>
    <mergeCell ref="B5:B8"/>
    <mergeCell ref="F7:J7"/>
    <mergeCell ref="F8:J8"/>
  </mergeCells>
  <pageMargins left="0.7" right="0.7" top="0.75" bottom="0.75" header="0.3" footer="0.3"/>
  <pageSetup orientation="portrait" r:id="rId1"/>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7" zoomScale="70" zoomScaleNormal="70" workbookViewId="0">
      <selection activeCell="C13" sqref="C13"/>
    </sheetView>
  </sheetViews>
  <sheetFormatPr defaultColWidth="8.90625" defaultRowHeight="14.5"/>
  <cols>
    <col min="1" max="1" width="4.1796875" style="100" customWidth="1"/>
    <col min="2" max="2" width="31.453125" style="30" customWidth="1"/>
    <col min="3" max="3" width="73.36328125" style="29" customWidth="1"/>
    <col min="4" max="4" width="89.6328125" style="100" customWidth="1"/>
    <col min="5" max="5" width="64.36328125" style="100" customWidth="1"/>
    <col min="6" max="16384" width="8.90625" style="100"/>
  </cols>
  <sheetData>
    <row r="1" spans="1:5" s="469" customFormat="1" ht="18.5">
      <c r="A1" s="469" t="s">
        <v>390</v>
      </c>
    </row>
    <row r="2" spans="1:5" ht="15" thickBot="1">
      <c r="A2" s="33" t="s">
        <v>139</v>
      </c>
      <c r="B2" s="34" t="s">
        <v>140</v>
      </c>
      <c r="C2" s="35" t="s">
        <v>141</v>
      </c>
      <c r="D2" s="36" t="s">
        <v>142</v>
      </c>
      <c r="E2" s="36" t="s">
        <v>143</v>
      </c>
    </row>
    <row r="3" spans="1:5" s="3" customFormat="1" ht="78" customHeight="1">
      <c r="A3" s="40" t="s">
        <v>21</v>
      </c>
      <c r="B3" s="41" t="s">
        <v>22</v>
      </c>
      <c r="C3" s="42" t="s">
        <v>250</v>
      </c>
      <c r="D3" s="42" t="s">
        <v>251</v>
      </c>
      <c r="E3" s="43"/>
    </row>
    <row r="4" spans="1:5" s="3" customFormat="1" ht="47.25" customHeight="1">
      <c r="A4" s="91" t="s">
        <v>145</v>
      </c>
      <c r="B4" s="94" t="s">
        <v>24</v>
      </c>
      <c r="C4" s="94" t="s">
        <v>252</v>
      </c>
      <c r="D4" s="104" t="s">
        <v>147</v>
      </c>
      <c r="E4" s="44"/>
    </row>
    <row r="5" spans="1:5" s="3" customFormat="1" ht="58">
      <c r="A5" s="91" t="s">
        <v>12</v>
      </c>
      <c r="B5" s="94" t="s">
        <v>149</v>
      </c>
      <c r="C5" s="94" t="s">
        <v>253</v>
      </c>
      <c r="D5" s="95" t="s">
        <v>254</v>
      </c>
      <c r="E5" s="45"/>
    </row>
    <row r="6" spans="1:5" s="3" customFormat="1" ht="29.5" thickBot="1">
      <c r="A6" s="66" t="s">
        <v>34</v>
      </c>
      <c r="B6" s="97" t="s">
        <v>35</v>
      </c>
      <c r="C6" s="97" t="s">
        <v>152</v>
      </c>
      <c r="D6" s="89" t="s">
        <v>153</v>
      </c>
      <c r="E6" s="123"/>
    </row>
    <row r="7" spans="1:5" s="3" customFormat="1" ht="174">
      <c r="A7" s="40" t="s">
        <v>37</v>
      </c>
      <c r="B7" s="41" t="s">
        <v>38</v>
      </c>
      <c r="C7" s="42" t="s">
        <v>255</v>
      </c>
      <c r="D7" s="38" t="s">
        <v>256</v>
      </c>
      <c r="E7" s="48"/>
    </row>
    <row r="8" spans="1:5" s="3" customFormat="1" ht="87">
      <c r="A8" s="91" t="s">
        <v>155</v>
      </c>
      <c r="B8" s="94" t="s">
        <v>156</v>
      </c>
      <c r="C8" s="94" t="s">
        <v>157</v>
      </c>
      <c r="D8" s="31" t="s">
        <v>257</v>
      </c>
      <c r="E8" s="45" t="s">
        <v>258</v>
      </c>
    </row>
    <row r="9" spans="1:5" ht="87">
      <c r="A9" s="91" t="s">
        <v>160</v>
      </c>
      <c r="B9" s="94" t="s">
        <v>161</v>
      </c>
      <c r="C9" s="94" t="s">
        <v>259</v>
      </c>
      <c r="D9" s="94" t="s">
        <v>260</v>
      </c>
      <c r="E9" s="45" t="s">
        <v>261</v>
      </c>
    </row>
    <row r="10" spans="1:5" s="3" customFormat="1" ht="29">
      <c r="A10" s="91" t="s">
        <v>48</v>
      </c>
      <c r="B10" s="94" t="s">
        <v>49</v>
      </c>
      <c r="C10" s="94" t="s">
        <v>165</v>
      </c>
      <c r="D10" s="31" t="s">
        <v>262</v>
      </c>
      <c r="E10" s="92"/>
    </row>
    <row r="11" spans="1:5" s="3" customFormat="1" ht="15" thickBot="1">
      <c r="A11" s="46" t="s">
        <v>51</v>
      </c>
      <c r="B11" s="37" t="s">
        <v>38</v>
      </c>
      <c r="C11" s="37" t="s">
        <v>167</v>
      </c>
      <c r="D11" s="53" t="s">
        <v>168</v>
      </c>
      <c r="E11" s="47" t="s">
        <v>168</v>
      </c>
    </row>
    <row r="12" spans="1:5" ht="29">
      <c r="A12" s="124" t="s">
        <v>54</v>
      </c>
      <c r="B12" s="63" t="s">
        <v>55</v>
      </c>
      <c r="C12" s="68" t="s">
        <v>169</v>
      </c>
      <c r="D12" s="68"/>
      <c r="E12" s="125" t="s">
        <v>170</v>
      </c>
    </row>
    <row r="13" spans="1:5" ht="213" customHeight="1">
      <c r="A13" s="91" t="s">
        <v>8</v>
      </c>
      <c r="B13" s="94" t="s">
        <v>171</v>
      </c>
      <c r="C13" s="94" t="s">
        <v>263</v>
      </c>
      <c r="D13" s="94" t="s">
        <v>264</v>
      </c>
      <c r="E13" s="96"/>
    </row>
    <row r="14" spans="1:5" ht="58">
      <c r="A14" s="91" t="s">
        <v>58</v>
      </c>
      <c r="B14" s="94" t="s">
        <v>59</v>
      </c>
      <c r="C14" s="94" t="s">
        <v>174</v>
      </c>
      <c r="D14" s="94" t="s">
        <v>175</v>
      </c>
      <c r="E14" s="67"/>
    </row>
    <row r="15" spans="1:5" ht="145.5" thickBot="1">
      <c r="A15" s="66" t="s">
        <v>61</v>
      </c>
      <c r="B15" s="97" t="s">
        <v>176</v>
      </c>
      <c r="C15" s="142" t="s">
        <v>265</v>
      </c>
      <c r="D15" s="143" t="s">
        <v>266</v>
      </c>
      <c r="E15" s="61"/>
    </row>
    <row r="16" spans="1:5" ht="42" customHeight="1">
      <c r="A16" s="40" t="s">
        <v>64</v>
      </c>
      <c r="B16" s="41" t="s">
        <v>65</v>
      </c>
      <c r="C16" s="38" t="s">
        <v>267</v>
      </c>
      <c r="D16" s="38"/>
      <c r="E16" s="56"/>
    </row>
    <row r="17" spans="1:7" ht="188.5">
      <c r="A17" s="98" t="s">
        <v>9</v>
      </c>
      <c r="B17" s="94" t="s">
        <v>179</v>
      </c>
      <c r="C17" s="94" t="s">
        <v>268</v>
      </c>
      <c r="D17" s="94" t="s">
        <v>269</v>
      </c>
      <c r="E17" s="96"/>
    </row>
    <row r="18" spans="1:7" ht="29">
      <c r="A18" s="98" t="s">
        <v>68</v>
      </c>
      <c r="B18" s="107" t="s">
        <v>69</v>
      </c>
      <c r="C18" s="94" t="s">
        <v>182</v>
      </c>
      <c r="D18" s="94" t="s">
        <v>183</v>
      </c>
      <c r="E18" s="96"/>
    </row>
    <row r="19" spans="1:7" ht="29">
      <c r="A19" s="79" t="s">
        <v>184</v>
      </c>
      <c r="B19" s="126" t="s">
        <v>185</v>
      </c>
      <c r="C19" s="95" t="s">
        <v>186</v>
      </c>
      <c r="D19" s="95" t="s">
        <v>168</v>
      </c>
      <c r="E19" s="67"/>
    </row>
    <row r="20" spans="1:7" ht="44" thickBot="1">
      <c r="A20" s="72" t="s">
        <v>73</v>
      </c>
      <c r="B20" s="106" t="s">
        <v>74</v>
      </c>
      <c r="C20" s="37" t="s">
        <v>187</v>
      </c>
      <c r="D20" s="65" t="s">
        <v>188</v>
      </c>
      <c r="E20" s="64"/>
    </row>
    <row r="21" spans="1:7" ht="101.5">
      <c r="A21" s="62" t="s">
        <v>76</v>
      </c>
      <c r="B21" s="63" t="s">
        <v>77</v>
      </c>
      <c r="C21" s="68" t="s">
        <v>270</v>
      </c>
      <c r="D21" s="69"/>
      <c r="E21" s="70"/>
      <c r="G21" s="32"/>
    </row>
    <row r="22" spans="1:7" ht="325.5" customHeight="1">
      <c r="A22" s="177" t="s">
        <v>78</v>
      </c>
      <c r="B22" s="94" t="s">
        <v>271</v>
      </c>
      <c r="C22" s="94" t="s">
        <v>272</v>
      </c>
      <c r="D22" s="94" t="s">
        <v>273</v>
      </c>
      <c r="E22" s="470" t="s">
        <v>192</v>
      </c>
      <c r="G22" s="32"/>
    </row>
    <row r="23" spans="1:7" ht="258" customHeight="1">
      <c r="A23" s="177" t="s">
        <v>274</v>
      </c>
      <c r="B23" s="94" t="s">
        <v>275</v>
      </c>
      <c r="C23" s="94" t="s">
        <v>276</v>
      </c>
      <c r="D23" s="94" t="s">
        <v>195</v>
      </c>
      <c r="E23" s="471"/>
    </row>
    <row r="24" spans="1:7" ht="135.9" customHeight="1">
      <c r="A24" s="177" t="s">
        <v>277</v>
      </c>
      <c r="B24" s="94" t="s">
        <v>278</v>
      </c>
      <c r="C24" s="94" t="s">
        <v>196</v>
      </c>
      <c r="D24" s="31" t="s">
        <v>197</v>
      </c>
      <c r="E24" s="471"/>
    </row>
    <row r="25" spans="1:7" ht="224.4" customHeight="1" thickBot="1">
      <c r="A25" s="109" t="s">
        <v>198</v>
      </c>
      <c r="B25" s="75" t="s">
        <v>279</v>
      </c>
      <c r="C25" s="75" t="s">
        <v>280</v>
      </c>
      <c r="D25" s="76" t="s">
        <v>201</v>
      </c>
      <c r="E25" s="471"/>
    </row>
    <row r="26" spans="1:7">
      <c r="A26" s="77" t="s">
        <v>202</v>
      </c>
      <c r="B26" s="71" t="s">
        <v>101</v>
      </c>
      <c r="C26" s="38" t="s">
        <v>281</v>
      </c>
      <c r="D26" s="31"/>
      <c r="E26" s="78"/>
    </row>
    <row r="27" spans="1:7" s="3" customFormat="1" ht="44.4" customHeight="1">
      <c r="A27" s="73" t="s">
        <v>204</v>
      </c>
      <c r="B27" s="94" t="s">
        <v>205</v>
      </c>
      <c r="C27" s="94" t="s">
        <v>206</v>
      </c>
      <c r="D27" s="94" t="s">
        <v>282</v>
      </c>
      <c r="E27" s="79"/>
    </row>
    <row r="28" spans="1:7" s="3" customFormat="1" ht="73" thickBot="1">
      <c r="A28" s="144" t="s">
        <v>105</v>
      </c>
      <c r="B28" s="97" t="s">
        <v>208</v>
      </c>
      <c r="C28" s="97" t="s">
        <v>283</v>
      </c>
      <c r="D28" s="97" t="s">
        <v>284</v>
      </c>
      <c r="E28" s="145"/>
    </row>
    <row r="29" spans="1:7">
      <c r="A29" s="50" t="s">
        <v>211</v>
      </c>
      <c r="B29" s="41" t="s">
        <v>109</v>
      </c>
      <c r="C29" s="38" t="s">
        <v>203</v>
      </c>
      <c r="D29" s="54"/>
      <c r="E29" s="56"/>
    </row>
    <row r="30" spans="1:7" ht="116">
      <c r="A30" s="177" t="s">
        <v>213</v>
      </c>
      <c r="B30" s="94" t="s">
        <v>214</v>
      </c>
      <c r="C30" s="94" t="s">
        <v>285</v>
      </c>
      <c r="D30" s="94" t="s">
        <v>286</v>
      </c>
      <c r="E30" s="96"/>
    </row>
    <row r="31" spans="1:7" ht="168.75" customHeight="1">
      <c r="A31" s="177" t="s">
        <v>217</v>
      </c>
      <c r="B31" s="94" t="s">
        <v>369</v>
      </c>
      <c r="C31" s="94" t="s">
        <v>287</v>
      </c>
      <c r="D31" s="31" t="s">
        <v>288</v>
      </c>
      <c r="E31" s="96"/>
    </row>
    <row r="32" spans="1:7" ht="159.5">
      <c r="A32" s="177" t="s">
        <v>117</v>
      </c>
      <c r="B32" s="94" t="s">
        <v>220</v>
      </c>
      <c r="C32" s="94" t="s">
        <v>221</v>
      </c>
      <c r="D32" s="57" t="s">
        <v>222</v>
      </c>
      <c r="E32" s="96"/>
    </row>
    <row r="33" spans="1:5" ht="29">
      <c r="A33" s="177" t="s">
        <v>122</v>
      </c>
      <c r="B33" s="94" t="s">
        <v>223</v>
      </c>
      <c r="C33" s="94" t="s">
        <v>224</v>
      </c>
      <c r="D33" s="57"/>
      <c r="E33" s="96"/>
    </row>
    <row r="34" spans="1:5" ht="29">
      <c r="A34" s="109" t="s">
        <v>127</v>
      </c>
      <c r="B34" s="97" t="s">
        <v>226</v>
      </c>
      <c r="C34" s="97" t="s">
        <v>227</v>
      </c>
      <c r="D34" s="179" t="s">
        <v>228</v>
      </c>
      <c r="E34" s="67"/>
    </row>
    <row r="35" spans="1:5" ht="160" thickBot="1">
      <c r="A35" s="52" t="s">
        <v>11</v>
      </c>
      <c r="B35" s="37" t="s">
        <v>365</v>
      </c>
      <c r="C35" s="37" t="s">
        <v>229</v>
      </c>
      <c r="D35" s="93" t="s">
        <v>230</v>
      </c>
      <c r="E35" s="64"/>
    </row>
    <row r="36" spans="1:5">
      <c r="A36" s="185" t="s">
        <v>134</v>
      </c>
      <c r="B36" s="181" t="s">
        <v>231</v>
      </c>
      <c r="C36" s="182"/>
      <c r="D36" s="183"/>
      <c r="E36" s="184"/>
    </row>
    <row r="37" spans="1:5" ht="44" thickBot="1">
      <c r="A37" s="163" t="s">
        <v>232</v>
      </c>
      <c r="B37" s="82" t="s">
        <v>137</v>
      </c>
      <c r="C37" s="83" t="s">
        <v>233</v>
      </c>
      <c r="D37" s="82"/>
      <c r="E37" s="6"/>
    </row>
  </sheetData>
  <autoFilter ref="A2:C7"/>
  <mergeCells count="2">
    <mergeCell ref="A1:XFD1"/>
    <mergeCell ref="E22:E25"/>
  </mergeCells>
  <pageMargins left="0.7" right="0.7" top="0.75" bottom="0.75" header="0.3" footer="0.3"/>
  <pageSetup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G4" zoomScale="82" zoomScaleNormal="82" workbookViewId="0">
      <selection activeCell="G6" sqref="G4:Z10"/>
    </sheetView>
  </sheetViews>
  <sheetFormatPr defaultColWidth="9.1796875" defaultRowHeight="14.5"/>
  <cols>
    <col min="1" max="1" width="2.90625" style="13" customWidth="1"/>
    <col min="2" max="2" width="12.90625" style="3" customWidth="1"/>
    <col min="3" max="3" width="16.54296875" style="3" customWidth="1"/>
    <col min="4" max="4" width="52.1796875" style="3" customWidth="1"/>
    <col min="5" max="5" width="101.1796875" style="3" customWidth="1"/>
    <col min="6" max="6" width="14.54296875" style="3" customWidth="1"/>
    <col min="7" max="7" width="14.453125" style="3" customWidth="1"/>
    <col min="8" max="8" width="14" style="3" customWidth="1"/>
    <col min="9" max="9" width="13.453125" style="3" customWidth="1"/>
    <col min="10" max="10" width="14.1796875" style="3" customWidth="1"/>
    <col min="11" max="11" width="14.6328125" style="3" customWidth="1"/>
    <col min="12" max="12" width="16.453125" style="100" customWidth="1"/>
    <col min="13" max="13" width="13.1796875" style="100" customWidth="1"/>
    <col min="14" max="14" width="14.1796875" style="100" customWidth="1"/>
    <col min="15" max="15" width="15.54296875" style="100" customWidth="1"/>
    <col min="16" max="16" width="14" style="100" customWidth="1"/>
    <col min="17" max="17" width="10.36328125" style="3" customWidth="1"/>
    <col min="18" max="18" width="14" style="3" customWidth="1"/>
    <col min="19" max="19" width="13.453125" style="3" customWidth="1"/>
    <col min="20" max="20" width="14.1796875" style="3" customWidth="1"/>
    <col min="21" max="21" width="14.6328125" style="3" customWidth="1"/>
    <col min="22" max="22" width="11.1796875" style="100" customWidth="1"/>
    <col min="23" max="23" width="13.1796875" style="100" customWidth="1"/>
    <col min="24" max="24" width="14.1796875" style="100" customWidth="1"/>
    <col min="25" max="25" width="15.54296875" style="100" customWidth="1"/>
    <col min="26" max="26" width="14" style="100" customWidth="1"/>
    <col min="27" max="16384" width="9.1796875" style="3"/>
  </cols>
  <sheetData>
    <row r="1" spans="1:26" ht="15" thickBot="1"/>
    <row r="2" spans="1:26" ht="25.5" customHeight="1" thickBot="1">
      <c r="A2" s="27"/>
      <c r="B2" s="530" t="s">
        <v>289</v>
      </c>
      <c r="C2" s="531"/>
      <c r="D2" s="532"/>
      <c r="E2" s="28"/>
      <c r="F2" s="211"/>
      <c r="G2" s="220">
        <f>ReferenceLevelCostComponents_CT!F8*ReferenceLevelCostComponents_CT!$F$28*ReferenceLevelCostComponents_CT!$F$16-ReferenceLevelCostComponents_CT!$F$26/1000</f>
        <v>-6.6391120398240078E-2</v>
      </c>
      <c r="L2" s="3"/>
      <c r="M2" s="3"/>
      <c r="N2" s="3"/>
      <c r="O2" s="3"/>
      <c r="P2" s="3"/>
      <c r="Q2" s="169"/>
      <c r="V2" s="3"/>
      <c r="W2" s="3"/>
      <c r="X2" s="3"/>
      <c r="Y2" s="3"/>
      <c r="Z2" s="3"/>
    </row>
    <row r="3" spans="1:26" ht="26.25" customHeight="1" thickBot="1">
      <c r="A3" s="86" t="s">
        <v>139</v>
      </c>
      <c r="B3" s="87" t="s">
        <v>290</v>
      </c>
      <c r="C3" s="87" t="s">
        <v>291</v>
      </c>
      <c r="D3" s="87" t="s">
        <v>292</v>
      </c>
      <c r="E3" s="168" t="s">
        <v>350</v>
      </c>
      <c r="F3" s="168"/>
      <c r="G3" s="519" t="s">
        <v>293</v>
      </c>
      <c r="H3" s="520"/>
      <c r="I3" s="520"/>
      <c r="J3" s="520"/>
      <c r="K3" s="521"/>
      <c r="L3" s="519" t="s">
        <v>294</v>
      </c>
      <c r="M3" s="520"/>
      <c r="N3" s="520"/>
      <c r="O3" s="520"/>
      <c r="P3" s="521"/>
      <c r="Q3" s="519" t="s">
        <v>295</v>
      </c>
      <c r="R3" s="520"/>
      <c r="S3" s="520"/>
      <c r="T3" s="520"/>
      <c r="U3" s="521"/>
      <c r="V3" s="519" t="s">
        <v>296</v>
      </c>
      <c r="W3" s="520"/>
      <c r="X3" s="520"/>
      <c r="Y3" s="520"/>
      <c r="Z3" s="521"/>
    </row>
    <row r="4" spans="1:26" ht="26.25" customHeight="1" thickBot="1">
      <c r="A4" s="154"/>
      <c r="B4" s="155" t="s">
        <v>297</v>
      </c>
      <c r="C4" s="155" t="s">
        <v>31</v>
      </c>
      <c r="D4" s="86"/>
      <c r="E4" s="86"/>
      <c r="F4" s="212"/>
      <c r="G4" s="522" t="s">
        <v>30</v>
      </c>
      <c r="H4" s="523"/>
      <c r="I4" s="523"/>
      <c r="J4" s="523"/>
      <c r="K4" s="524"/>
      <c r="L4" s="522" t="s">
        <v>30</v>
      </c>
      <c r="M4" s="523"/>
      <c r="N4" s="523"/>
      <c r="O4" s="523"/>
      <c r="P4" s="524"/>
      <c r="Q4" s="522" t="s">
        <v>30</v>
      </c>
      <c r="R4" s="523"/>
      <c r="S4" s="523"/>
      <c r="T4" s="523"/>
      <c r="U4" s="524"/>
      <c r="V4" s="522" t="s">
        <v>30</v>
      </c>
      <c r="W4" s="523"/>
      <c r="X4" s="523"/>
      <c r="Y4" s="523"/>
      <c r="Z4" s="524"/>
    </row>
    <row r="5" spans="1:26" ht="44" thickBot="1">
      <c r="A5" s="154"/>
      <c r="B5" s="155"/>
      <c r="C5" s="155"/>
      <c r="D5" s="86"/>
      <c r="E5" s="86"/>
      <c r="F5" s="213"/>
      <c r="G5" s="268" t="s">
        <v>407</v>
      </c>
      <c r="H5" s="269" t="s">
        <v>408</v>
      </c>
      <c r="I5" s="269" t="s">
        <v>409</v>
      </c>
      <c r="J5" s="269" t="s">
        <v>410</v>
      </c>
      <c r="K5" s="270" t="s">
        <v>411</v>
      </c>
      <c r="L5" s="268" t="s">
        <v>407</v>
      </c>
      <c r="M5" s="269" t="s">
        <v>408</v>
      </c>
      <c r="N5" s="269" t="s">
        <v>409</v>
      </c>
      <c r="O5" s="269" t="s">
        <v>410</v>
      </c>
      <c r="P5" s="270" t="s">
        <v>411</v>
      </c>
      <c r="Q5" s="268"/>
      <c r="R5" s="269"/>
      <c r="S5" s="269"/>
      <c r="T5" s="269"/>
      <c r="U5" s="270"/>
      <c r="V5" s="268"/>
      <c r="W5" s="269"/>
      <c r="X5" s="269"/>
      <c r="Y5" s="269"/>
      <c r="Z5" s="270"/>
    </row>
    <row r="6" spans="1:26" ht="171.5" customHeight="1" thickBot="1">
      <c r="A6" s="513">
        <v>1</v>
      </c>
      <c r="B6" s="513" t="s">
        <v>298</v>
      </c>
      <c r="C6" s="513" t="s">
        <v>299</v>
      </c>
      <c r="D6" s="527" t="s">
        <v>364</v>
      </c>
      <c r="E6" s="525" t="s">
        <v>463</v>
      </c>
      <c r="F6" s="214" t="s">
        <v>429</v>
      </c>
      <c r="G6" s="305" t="s">
        <v>464</v>
      </c>
      <c r="H6" s="306" t="s">
        <v>465</v>
      </c>
      <c r="I6" s="306" t="s">
        <v>466</v>
      </c>
      <c r="J6" s="306" t="s">
        <v>467</v>
      </c>
      <c r="K6" s="307" t="s">
        <v>468</v>
      </c>
      <c r="L6" s="305" t="s">
        <v>469</v>
      </c>
      <c r="M6" s="306" t="s">
        <v>470</v>
      </c>
      <c r="N6" s="306" t="s">
        <v>471</v>
      </c>
      <c r="O6" s="306" t="s">
        <v>472</v>
      </c>
      <c r="P6" s="307" t="s">
        <v>473</v>
      </c>
      <c r="Q6" s="308" t="s">
        <v>168</v>
      </c>
      <c r="R6" s="309" t="s">
        <v>168</v>
      </c>
      <c r="S6" s="309" t="s">
        <v>168</v>
      </c>
      <c r="T6" s="309" t="s">
        <v>168</v>
      </c>
      <c r="U6" s="310" t="s">
        <v>168</v>
      </c>
      <c r="V6" s="308" t="s">
        <v>168</v>
      </c>
      <c r="W6" s="309" t="s">
        <v>168</v>
      </c>
      <c r="X6" s="309" t="s">
        <v>168</v>
      </c>
      <c r="Y6" s="309" t="s">
        <v>168</v>
      </c>
      <c r="Z6" s="310" t="s">
        <v>168</v>
      </c>
    </row>
    <row r="7" spans="1:26" ht="132.5" customHeight="1" thickBot="1">
      <c r="A7" s="514"/>
      <c r="B7" s="514"/>
      <c r="C7" s="514"/>
      <c r="D7" s="528"/>
      <c r="E7" s="526"/>
      <c r="F7" s="215" t="s">
        <v>430</v>
      </c>
      <c r="G7" s="305" t="s">
        <v>486</v>
      </c>
      <c r="H7" s="306" t="s">
        <v>489</v>
      </c>
      <c r="I7" s="311" t="s">
        <v>490</v>
      </c>
      <c r="J7" s="306" t="s">
        <v>492</v>
      </c>
      <c r="K7" s="307" t="s">
        <v>494</v>
      </c>
      <c r="L7" s="305" t="s">
        <v>474</v>
      </c>
      <c r="M7" s="306" t="s">
        <v>496</v>
      </c>
      <c r="N7" s="311" t="s">
        <v>498</v>
      </c>
      <c r="O7" s="306" t="s">
        <v>500</v>
      </c>
      <c r="P7" s="307" t="s">
        <v>502</v>
      </c>
      <c r="Q7" s="308" t="s">
        <v>168</v>
      </c>
      <c r="R7" s="309" t="s">
        <v>168</v>
      </c>
      <c r="S7" s="309" t="s">
        <v>168</v>
      </c>
      <c r="T7" s="309" t="s">
        <v>168</v>
      </c>
      <c r="U7" s="310" t="s">
        <v>168</v>
      </c>
      <c r="V7" s="308" t="s">
        <v>168</v>
      </c>
      <c r="W7" s="309" t="s">
        <v>168</v>
      </c>
      <c r="X7" s="309" t="s">
        <v>168</v>
      </c>
      <c r="Y7" s="309" t="s">
        <v>168</v>
      </c>
      <c r="Z7" s="310" t="s">
        <v>168</v>
      </c>
    </row>
    <row r="8" spans="1:26" ht="132.5" customHeight="1" thickBot="1">
      <c r="A8" s="514"/>
      <c r="B8" s="514"/>
      <c r="C8" s="514"/>
      <c r="D8" s="528"/>
      <c r="E8" s="525" t="s">
        <v>463</v>
      </c>
      <c r="F8" s="214" t="s">
        <v>429</v>
      </c>
      <c r="G8" s="305" t="s">
        <v>475</v>
      </c>
      <c r="H8" s="306" t="s">
        <v>476</v>
      </c>
      <c r="I8" s="306" t="s">
        <v>477</v>
      </c>
      <c r="J8" s="306" t="s">
        <v>478</v>
      </c>
      <c r="K8" s="307" t="s">
        <v>479</v>
      </c>
      <c r="L8" s="305" t="s">
        <v>480</v>
      </c>
      <c r="M8" s="306" t="s">
        <v>481</v>
      </c>
      <c r="N8" s="306" t="s">
        <v>482</v>
      </c>
      <c r="O8" s="306" t="s">
        <v>483</v>
      </c>
      <c r="P8" s="307" t="s">
        <v>484</v>
      </c>
      <c r="Q8" s="308" t="s">
        <v>168</v>
      </c>
      <c r="R8" s="309" t="s">
        <v>168</v>
      </c>
      <c r="S8" s="309" t="s">
        <v>168</v>
      </c>
      <c r="T8" s="309" t="s">
        <v>168</v>
      </c>
      <c r="U8" s="309" t="s">
        <v>168</v>
      </c>
      <c r="V8" s="308" t="s">
        <v>168</v>
      </c>
      <c r="W8" s="309" t="s">
        <v>168</v>
      </c>
      <c r="X8" s="309" t="s">
        <v>168</v>
      </c>
      <c r="Y8" s="309" t="s">
        <v>168</v>
      </c>
      <c r="Z8" s="310" t="s">
        <v>168</v>
      </c>
    </row>
    <row r="9" spans="1:26" ht="170.5" customHeight="1" thickBot="1">
      <c r="A9" s="515"/>
      <c r="B9" s="515"/>
      <c r="C9" s="515"/>
      <c r="D9" s="529"/>
      <c r="E9" s="526"/>
      <c r="F9" s="215" t="s">
        <v>430</v>
      </c>
      <c r="G9" s="305" t="s">
        <v>487</v>
      </c>
      <c r="H9" s="306" t="s">
        <v>488</v>
      </c>
      <c r="I9" s="311" t="s">
        <v>491</v>
      </c>
      <c r="J9" s="306" t="s">
        <v>493</v>
      </c>
      <c r="K9" s="307" t="s">
        <v>495</v>
      </c>
      <c r="L9" s="305" t="s">
        <v>485</v>
      </c>
      <c r="M9" s="306" t="s">
        <v>497</v>
      </c>
      <c r="N9" s="311" t="s">
        <v>499</v>
      </c>
      <c r="O9" s="306" t="s">
        <v>501</v>
      </c>
      <c r="P9" s="307" t="s">
        <v>503</v>
      </c>
      <c r="Q9" s="308" t="s">
        <v>168</v>
      </c>
      <c r="R9" s="309" t="s">
        <v>168</v>
      </c>
      <c r="S9" s="309" t="s">
        <v>168</v>
      </c>
      <c r="T9" s="309" t="s">
        <v>168</v>
      </c>
      <c r="U9" s="309" t="s">
        <v>168</v>
      </c>
      <c r="V9" s="308" t="s">
        <v>168</v>
      </c>
      <c r="W9" s="309" t="s">
        <v>168</v>
      </c>
      <c r="X9" s="309" t="s">
        <v>168</v>
      </c>
      <c r="Y9" s="309" t="s">
        <v>168</v>
      </c>
      <c r="Z9" s="310" t="s">
        <v>168</v>
      </c>
    </row>
    <row r="10" spans="1:26" ht="81.650000000000006" customHeight="1" thickBot="1">
      <c r="A10" s="28">
        <v>2</v>
      </c>
      <c r="B10" s="170" t="s">
        <v>300</v>
      </c>
      <c r="C10" s="28" t="s">
        <v>301</v>
      </c>
      <c r="D10" s="88" t="s">
        <v>302</v>
      </c>
      <c r="E10" s="195"/>
      <c r="F10" s="195"/>
      <c r="G10" s="516"/>
      <c r="H10" s="517"/>
      <c r="I10" s="517"/>
      <c r="J10" s="517"/>
      <c r="K10" s="518"/>
      <c r="L10" s="516"/>
      <c r="M10" s="517"/>
      <c r="N10" s="517"/>
      <c r="O10" s="517"/>
      <c r="P10" s="518"/>
      <c r="Q10" s="516"/>
      <c r="R10" s="517"/>
      <c r="S10" s="517"/>
      <c r="T10" s="517"/>
      <c r="U10" s="518"/>
      <c r="V10" s="516"/>
      <c r="W10" s="517"/>
      <c r="X10" s="517"/>
      <c r="Y10" s="517"/>
      <c r="Z10" s="518"/>
    </row>
  </sheetData>
  <mergeCells count="19">
    <mergeCell ref="B2:D2"/>
    <mergeCell ref="G3:K3"/>
    <mergeCell ref="L3:P3"/>
    <mergeCell ref="G4:K4"/>
    <mergeCell ref="L4:P4"/>
    <mergeCell ref="A6:A9"/>
    <mergeCell ref="Q10:U10"/>
    <mergeCell ref="V10:Z10"/>
    <mergeCell ref="Q3:U3"/>
    <mergeCell ref="V3:Z3"/>
    <mergeCell ref="Q4:U4"/>
    <mergeCell ref="V4:Z4"/>
    <mergeCell ref="G10:K10"/>
    <mergeCell ref="L10:P10"/>
    <mergeCell ref="E8:E9"/>
    <mergeCell ref="E6:E7"/>
    <mergeCell ref="D6:D9"/>
    <mergeCell ref="C6:C9"/>
    <mergeCell ref="B6:B9"/>
  </mergeCells>
  <pageMargins left="0.7" right="0.7" top="0.75" bottom="0.75" header="0.3" footer="0.3"/>
  <pageSetup orientation="portrait"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7" zoomScale="80" zoomScaleNormal="80" workbookViewId="0">
      <selection activeCell="E9" sqref="E9:F9"/>
    </sheetView>
  </sheetViews>
  <sheetFormatPr defaultColWidth="9.1796875" defaultRowHeight="14.5"/>
  <cols>
    <col min="1" max="1" width="3" style="100" customWidth="1"/>
    <col min="2" max="2" width="28.1796875" style="100" customWidth="1"/>
    <col min="3" max="3" width="8.90625" style="100" customWidth="1"/>
    <col min="4" max="4" width="44.1796875" style="100" customWidth="1"/>
    <col min="5" max="5" width="21.1796875" style="100" customWidth="1"/>
    <col min="6" max="6" width="19.6328125" style="100" customWidth="1"/>
    <col min="7" max="7" width="26.90625" style="100" customWidth="1"/>
    <col min="8" max="8" width="24.90625" style="100" customWidth="1"/>
    <col min="9" max="9" width="17" style="100" customWidth="1"/>
    <col min="10" max="10" width="22.54296875" style="100" customWidth="1"/>
    <col min="11" max="11" width="27.6328125" style="100" customWidth="1"/>
    <col min="12" max="12" width="41.6328125" style="100" customWidth="1"/>
    <col min="13" max="13" width="25.1796875" style="100" customWidth="1"/>
    <col min="14" max="14" width="21.90625" style="100" customWidth="1"/>
    <col min="15" max="15" width="27.6328125" style="100" customWidth="1"/>
    <col min="16" max="16" width="14.90625" style="100" customWidth="1"/>
    <col min="17" max="17" width="9.1796875" style="100"/>
    <col min="18" max="18" width="32.6328125" style="100" customWidth="1"/>
    <col min="19" max="16384" width="9.1796875" style="100"/>
  </cols>
  <sheetData>
    <row r="1" spans="1:11" ht="26">
      <c r="A1" s="14" t="s">
        <v>139</v>
      </c>
      <c r="B1" s="14" t="s">
        <v>303</v>
      </c>
      <c r="C1" s="14" t="s">
        <v>291</v>
      </c>
      <c r="D1" s="14" t="s">
        <v>141</v>
      </c>
      <c r="E1" s="14" t="s">
        <v>335</v>
      </c>
      <c r="F1" s="14" t="s">
        <v>336</v>
      </c>
      <c r="G1" s="14" t="s">
        <v>337</v>
      </c>
      <c r="H1" s="14" t="s">
        <v>338</v>
      </c>
      <c r="I1" s="14" t="s">
        <v>339</v>
      </c>
      <c r="J1" s="14" t="s">
        <v>340</v>
      </c>
      <c r="K1" s="14" t="s">
        <v>304</v>
      </c>
    </row>
    <row r="2" spans="1:11" ht="37.5">
      <c r="A2" s="108">
        <v>1</v>
      </c>
      <c r="B2" s="15" t="s">
        <v>341</v>
      </c>
      <c r="C2" s="105" t="s">
        <v>305</v>
      </c>
      <c r="D2" s="108" t="s">
        <v>309</v>
      </c>
      <c r="E2" s="312" t="s">
        <v>431</v>
      </c>
      <c r="F2" s="312" t="s">
        <v>432</v>
      </c>
      <c r="G2" s="312">
        <v>15</v>
      </c>
      <c r="H2" s="313">
        <v>15</v>
      </c>
      <c r="I2" s="313">
        <v>10</v>
      </c>
      <c r="J2" s="313">
        <v>10</v>
      </c>
      <c r="K2" s="19" t="s">
        <v>306</v>
      </c>
    </row>
    <row r="3" spans="1:11" ht="44.4" customHeight="1">
      <c r="A3" s="108">
        <v>2</v>
      </c>
      <c r="B3" s="15" t="s">
        <v>342</v>
      </c>
      <c r="C3" s="105" t="s">
        <v>305</v>
      </c>
      <c r="D3" s="108" t="s">
        <v>309</v>
      </c>
      <c r="E3" s="312" t="s">
        <v>432</v>
      </c>
      <c r="F3" s="312" t="s">
        <v>433</v>
      </c>
      <c r="G3" s="312">
        <v>7</v>
      </c>
      <c r="H3" s="313">
        <v>7</v>
      </c>
      <c r="I3" s="313">
        <v>7</v>
      </c>
      <c r="J3" s="313">
        <v>7</v>
      </c>
      <c r="K3" s="19" t="s">
        <v>306</v>
      </c>
    </row>
    <row r="4" spans="1:11" ht="37.5">
      <c r="A4" s="108">
        <v>3</v>
      </c>
      <c r="B4" s="15" t="s">
        <v>343</v>
      </c>
      <c r="C4" s="105" t="s">
        <v>305</v>
      </c>
      <c r="D4" s="108" t="s">
        <v>309</v>
      </c>
      <c r="E4" s="312"/>
      <c r="F4" s="312"/>
      <c r="G4" s="312"/>
      <c r="H4" s="313"/>
      <c r="I4" s="313"/>
      <c r="J4" s="313"/>
      <c r="K4" s="19" t="s">
        <v>306</v>
      </c>
    </row>
    <row r="5" spans="1:11" ht="37.5">
      <c r="A5" s="108">
        <v>4</v>
      </c>
      <c r="B5" s="15" t="s">
        <v>344</v>
      </c>
      <c r="C5" s="105" t="s">
        <v>305</v>
      </c>
      <c r="D5" s="108" t="s">
        <v>309</v>
      </c>
      <c r="E5" s="312"/>
      <c r="F5" s="312"/>
      <c r="G5" s="312"/>
      <c r="H5" s="313"/>
      <c r="I5" s="313"/>
      <c r="J5" s="313"/>
      <c r="K5" s="19" t="s">
        <v>306</v>
      </c>
    </row>
    <row r="6" spans="1:11" ht="51.9" customHeight="1">
      <c r="A6" s="108">
        <v>5</v>
      </c>
      <c r="B6" s="15" t="s">
        <v>345</v>
      </c>
      <c r="C6" s="105" t="s">
        <v>305</v>
      </c>
      <c r="D6" s="108" t="s">
        <v>309</v>
      </c>
      <c r="E6" s="312"/>
      <c r="F6" s="312"/>
      <c r="G6" s="312"/>
      <c r="H6" s="313"/>
      <c r="I6" s="313"/>
      <c r="J6" s="313"/>
      <c r="K6" s="19" t="s">
        <v>306</v>
      </c>
    </row>
    <row r="7" spans="1:11" ht="47.15" customHeight="1"/>
    <row r="8" spans="1:11" ht="47.15" customHeight="1">
      <c r="A8" s="14" t="s">
        <v>139</v>
      </c>
      <c r="B8" s="14" t="s">
        <v>303</v>
      </c>
      <c r="C8" s="14" t="s">
        <v>291</v>
      </c>
      <c r="D8" s="14" t="s">
        <v>141</v>
      </c>
      <c r="E8" s="14" t="s">
        <v>46</v>
      </c>
      <c r="F8" s="14" t="s">
        <v>47</v>
      </c>
      <c r="G8" s="14" t="s">
        <v>304</v>
      </c>
    </row>
    <row r="9" spans="1:11" ht="54.75" customHeight="1">
      <c r="A9" s="108">
        <v>6</v>
      </c>
      <c r="B9" s="15" t="s">
        <v>307</v>
      </c>
      <c r="C9" s="105" t="s">
        <v>305</v>
      </c>
      <c r="D9" s="108" t="s">
        <v>308</v>
      </c>
      <c r="E9" s="313">
        <v>7</v>
      </c>
      <c r="F9" s="313">
        <v>7</v>
      </c>
      <c r="G9" s="19" t="s">
        <v>306</v>
      </c>
    </row>
  </sheetData>
  <pageMargins left="0.7" right="0.7" top="0.75" bottom="0.75" header="0.3" footer="0.3"/>
  <pageSetup orientation="portrait" horizontalDpi="0" verticalDpi="0"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60" zoomScaleNormal="60" workbookViewId="0">
      <selection activeCell="E2" sqref="E2:J6"/>
    </sheetView>
  </sheetViews>
  <sheetFormatPr defaultColWidth="9.1796875" defaultRowHeight="14.5"/>
  <cols>
    <col min="1" max="1" width="3.1796875" style="100" customWidth="1"/>
    <col min="2" max="2" width="28.1796875" style="100" customWidth="1"/>
    <col min="3" max="3" width="8.90625" style="100" customWidth="1"/>
    <col min="4" max="4" width="44.1796875" style="100" customWidth="1"/>
    <col min="5" max="5" width="13.453125" style="100" customWidth="1"/>
    <col min="6" max="6" width="14.36328125" style="100" customWidth="1"/>
    <col min="7" max="7" width="19.1796875" style="100" customWidth="1"/>
    <col min="8" max="8" width="9.36328125" style="100" customWidth="1"/>
    <col min="9" max="9" width="14.36328125" style="100" customWidth="1"/>
    <col min="10" max="10" width="12" style="100" customWidth="1"/>
    <col min="11" max="11" width="25.36328125" style="100" customWidth="1"/>
    <col min="12" max="12" width="12" style="100" customWidth="1"/>
    <col min="13" max="13" width="51" style="100" customWidth="1"/>
    <col min="14" max="15" width="9.1796875" style="100"/>
    <col min="16" max="16" width="28.1796875" style="100" customWidth="1"/>
    <col min="17" max="16384" width="9.1796875" style="100"/>
  </cols>
  <sheetData>
    <row r="1" spans="1:11" ht="39">
      <c r="A1" s="14" t="s">
        <v>139</v>
      </c>
      <c r="B1" s="14" t="s">
        <v>303</v>
      </c>
      <c r="C1" s="14" t="s">
        <v>291</v>
      </c>
      <c r="D1" s="14" t="s">
        <v>141</v>
      </c>
      <c r="E1" s="14" t="s">
        <v>335</v>
      </c>
      <c r="F1" s="14" t="s">
        <v>336</v>
      </c>
      <c r="G1" s="14" t="s">
        <v>337</v>
      </c>
      <c r="H1" s="14" t="s">
        <v>338</v>
      </c>
      <c r="I1" s="14" t="s">
        <v>339</v>
      </c>
      <c r="J1" s="14" t="s">
        <v>340</v>
      </c>
      <c r="K1" s="14" t="s">
        <v>304</v>
      </c>
    </row>
    <row r="2" spans="1:11" ht="43.25" customHeight="1">
      <c r="A2" s="187">
        <v>1</v>
      </c>
      <c r="B2" s="188" t="s">
        <v>341</v>
      </c>
      <c r="C2" s="187" t="s">
        <v>305</v>
      </c>
      <c r="D2" s="194" t="s">
        <v>309</v>
      </c>
      <c r="E2" s="314" t="s">
        <v>434</v>
      </c>
      <c r="F2" s="314" t="s">
        <v>168</v>
      </c>
      <c r="G2" s="314"/>
      <c r="H2" s="314"/>
      <c r="I2" s="313"/>
      <c r="J2" s="313"/>
      <c r="K2" s="19" t="s">
        <v>306</v>
      </c>
    </row>
    <row r="3" spans="1:11" ht="43.25" customHeight="1">
      <c r="A3" s="187">
        <v>2</v>
      </c>
      <c r="B3" s="188" t="s">
        <v>342</v>
      </c>
      <c r="C3" s="187" t="s">
        <v>305</v>
      </c>
      <c r="D3" s="194" t="s">
        <v>309</v>
      </c>
      <c r="E3" s="314"/>
      <c r="F3" s="314"/>
      <c r="G3" s="314"/>
      <c r="H3" s="314"/>
      <c r="I3" s="313"/>
      <c r="J3" s="313"/>
      <c r="K3" s="19" t="s">
        <v>306</v>
      </c>
    </row>
    <row r="4" spans="1:11" ht="43.25" customHeight="1">
      <c r="A4" s="187">
        <v>3</v>
      </c>
      <c r="B4" s="188" t="s">
        <v>343</v>
      </c>
      <c r="C4" s="187" t="s">
        <v>305</v>
      </c>
      <c r="D4" s="194" t="s">
        <v>309</v>
      </c>
      <c r="E4" s="314"/>
      <c r="F4" s="314"/>
      <c r="G4" s="314"/>
      <c r="H4" s="314"/>
      <c r="I4" s="313"/>
      <c r="J4" s="313"/>
      <c r="K4" s="19" t="s">
        <v>306</v>
      </c>
    </row>
    <row r="5" spans="1:11" ht="43.25" customHeight="1">
      <c r="A5" s="187">
        <v>4</v>
      </c>
      <c r="B5" s="188" t="s">
        <v>344</v>
      </c>
      <c r="C5" s="187" t="s">
        <v>305</v>
      </c>
      <c r="D5" s="194" t="s">
        <v>309</v>
      </c>
      <c r="E5" s="314"/>
      <c r="F5" s="314"/>
      <c r="G5" s="314"/>
      <c r="H5" s="314"/>
      <c r="I5" s="313"/>
      <c r="J5" s="313"/>
      <c r="K5" s="19" t="s">
        <v>306</v>
      </c>
    </row>
    <row r="6" spans="1:11" ht="43.25" customHeight="1">
      <c r="A6" s="105">
        <v>5</v>
      </c>
      <c r="B6" s="189" t="s">
        <v>345</v>
      </c>
      <c r="C6" s="105" t="s">
        <v>305</v>
      </c>
      <c r="D6" s="153" t="s">
        <v>309</v>
      </c>
      <c r="E6" s="313"/>
      <c r="F6" s="313"/>
      <c r="G6" s="313"/>
      <c r="H6" s="313"/>
      <c r="I6" s="313"/>
      <c r="J6" s="313"/>
      <c r="K6" s="19" t="s">
        <v>306</v>
      </c>
    </row>
    <row r="7" spans="1:11" ht="43.25" customHeight="1">
      <c r="A7" s="190"/>
      <c r="B7" s="191"/>
      <c r="C7" s="190"/>
      <c r="D7" s="190"/>
      <c r="E7" s="192"/>
      <c r="F7" s="192"/>
      <c r="G7" s="192"/>
      <c r="H7" s="192"/>
      <c r="I7" s="192"/>
      <c r="J7" s="192"/>
      <c r="K7" s="193"/>
    </row>
    <row r="8" spans="1:11" ht="47.15" customHeight="1">
      <c r="A8" s="14" t="s">
        <v>139</v>
      </c>
      <c r="B8" s="14" t="s">
        <v>303</v>
      </c>
      <c r="C8" s="14" t="s">
        <v>291</v>
      </c>
      <c r="D8" s="14" t="s">
        <v>141</v>
      </c>
      <c r="E8" s="14" t="s">
        <v>46</v>
      </c>
      <c r="F8" s="14" t="s">
        <v>47</v>
      </c>
      <c r="G8" s="14" t="s">
        <v>304</v>
      </c>
    </row>
    <row r="9" spans="1:11" ht="54.75" customHeight="1">
      <c r="A9" s="108">
        <v>6</v>
      </c>
      <c r="B9" s="15" t="s">
        <v>307</v>
      </c>
      <c r="C9" s="105" t="s">
        <v>305</v>
      </c>
      <c r="D9" s="108" t="s">
        <v>308</v>
      </c>
      <c r="E9" s="313" t="s">
        <v>168</v>
      </c>
      <c r="F9" s="313" t="s">
        <v>168</v>
      </c>
      <c r="G9" s="19" t="s">
        <v>306</v>
      </c>
    </row>
    <row r="10" spans="1:11" ht="58.5" customHeight="1"/>
    <row r="12" spans="1:11" ht="53.25" customHeight="1"/>
  </sheetData>
  <pageMargins left="0.7" right="0.7" top="0.75" bottom="0.75" header="0.3" footer="0.3"/>
  <pageSetup orientation="portrait" horizontalDpi="90" verticalDpi="90"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topLeftCell="A10" zoomScale="60" zoomScaleNormal="60" workbookViewId="0">
      <selection activeCell="E3" sqref="E3:F14"/>
    </sheetView>
  </sheetViews>
  <sheetFormatPr defaultColWidth="8.90625" defaultRowHeight="14.5"/>
  <cols>
    <col min="1" max="1" width="5.1796875" style="100" customWidth="1"/>
    <col min="2" max="2" width="23" style="100" customWidth="1"/>
    <col min="3" max="3" width="15.36328125" style="100" customWidth="1"/>
    <col min="4" max="4" width="52.1796875" style="100" customWidth="1"/>
    <col min="5" max="5" width="16.453125" style="100" customWidth="1"/>
    <col min="6" max="6" width="30.90625" style="100" customWidth="1"/>
    <col min="7" max="16384" width="8.90625" style="100"/>
  </cols>
  <sheetData>
    <row r="2" spans="1:6">
      <c r="A2" s="14" t="s">
        <v>139</v>
      </c>
      <c r="B2" s="14" t="s">
        <v>290</v>
      </c>
      <c r="C2" s="14" t="s">
        <v>291</v>
      </c>
      <c r="D2" s="14" t="s">
        <v>141</v>
      </c>
      <c r="E2" s="14" t="s">
        <v>346</v>
      </c>
      <c r="F2" s="14" t="s">
        <v>347</v>
      </c>
    </row>
    <row r="3" spans="1:6" ht="96" customHeight="1">
      <c r="A3" s="108">
        <v>1</v>
      </c>
      <c r="B3" s="15" t="s">
        <v>371</v>
      </c>
      <c r="C3" s="108" t="s">
        <v>348</v>
      </c>
      <c r="D3" s="108" t="s">
        <v>349</v>
      </c>
      <c r="E3" s="312"/>
      <c r="F3" s="315"/>
    </row>
    <row r="4" spans="1:6" ht="96" customHeight="1">
      <c r="A4" s="108">
        <v>2</v>
      </c>
      <c r="B4" s="15" t="s">
        <v>372</v>
      </c>
      <c r="C4" s="108" t="s">
        <v>348</v>
      </c>
      <c r="D4" s="108" t="s">
        <v>349</v>
      </c>
      <c r="E4" s="312"/>
      <c r="F4" s="315"/>
    </row>
    <row r="5" spans="1:6" ht="96" customHeight="1">
      <c r="A5" s="108">
        <v>3</v>
      </c>
      <c r="B5" s="15" t="s">
        <v>373</v>
      </c>
      <c r="C5" s="108" t="s">
        <v>348</v>
      </c>
      <c r="D5" s="108" t="s">
        <v>349</v>
      </c>
      <c r="E5" s="312"/>
      <c r="F5" s="315"/>
    </row>
    <row r="6" spans="1:6" ht="96" customHeight="1">
      <c r="A6" s="108">
        <v>4</v>
      </c>
      <c r="B6" s="15" t="s">
        <v>374</v>
      </c>
      <c r="C6" s="108" t="s">
        <v>348</v>
      </c>
      <c r="D6" s="108" t="s">
        <v>349</v>
      </c>
      <c r="E6" s="312"/>
      <c r="F6" s="315"/>
    </row>
    <row r="7" spans="1:6" ht="62.5">
      <c r="A7" s="108">
        <v>5</v>
      </c>
      <c r="B7" s="15" t="s">
        <v>375</v>
      </c>
      <c r="C7" s="108" t="s">
        <v>348</v>
      </c>
      <c r="D7" s="108" t="s">
        <v>349</v>
      </c>
      <c r="E7" s="312"/>
      <c r="F7" s="315"/>
    </row>
    <row r="8" spans="1:6" ht="62.5">
      <c r="A8" s="108">
        <v>6</v>
      </c>
      <c r="B8" s="15" t="s">
        <v>376</v>
      </c>
      <c r="C8" s="108" t="s">
        <v>348</v>
      </c>
      <c r="D8" s="108" t="s">
        <v>349</v>
      </c>
      <c r="E8" s="312"/>
      <c r="F8" s="315"/>
    </row>
    <row r="9" spans="1:6" ht="62.5">
      <c r="A9" s="108">
        <v>7</v>
      </c>
      <c r="B9" s="15" t="s">
        <v>377</v>
      </c>
      <c r="C9" s="108" t="s">
        <v>348</v>
      </c>
      <c r="D9" s="108" t="s">
        <v>349</v>
      </c>
      <c r="E9" s="312"/>
      <c r="F9" s="315"/>
    </row>
    <row r="10" spans="1:6" ht="62.5">
      <c r="A10" s="108">
        <v>8</v>
      </c>
      <c r="B10" s="15" t="s">
        <v>378</v>
      </c>
      <c r="C10" s="108" t="s">
        <v>348</v>
      </c>
      <c r="D10" s="108" t="s">
        <v>349</v>
      </c>
      <c r="E10" s="312"/>
      <c r="F10" s="315"/>
    </row>
    <row r="11" spans="1:6" ht="62.5">
      <c r="A11" s="108">
        <v>9</v>
      </c>
      <c r="B11" s="15" t="s">
        <v>379</v>
      </c>
      <c r="C11" s="108" t="s">
        <v>348</v>
      </c>
      <c r="D11" s="108" t="s">
        <v>349</v>
      </c>
      <c r="E11" s="312"/>
      <c r="F11" s="315"/>
    </row>
    <row r="12" spans="1:6" ht="62.5">
      <c r="A12" s="108">
        <v>10</v>
      </c>
      <c r="B12" s="15" t="s">
        <v>380</v>
      </c>
      <c r="C12" s="108" t="s">
        <v>348</v>
      </c>
      <c r="D12" s="108" t="s">
        <v>349</v>
      </c>
      <c r="E12" s="312"/>
      <c r="F12" s="315"/>
    </row>
    <row r="13" spans="1:6" ht="62.5">
      <c r="A13" s="108">
        <v>11</v>
      </c>
      <c r="B13" s="15" t="s">
        <v>381</v>
      </c>
      <c r="C13" s="108" t="s">
        <v>348</v>
      </c>
      <c r="D13" s="108" t="s">
        <v>349</v>
      </c>
      <c r="E13" s="312"/>
      <c r="F13" s="315"/>
    </row>
    <row r="14" spans="1:6" ht="62.5">
      <c r="A14" s="108">
        <v>12</v>
      </c>
      <c r="B14" s="15" t="s">
        <v>382</v>
      </c>
      <c r="C14" s="108" t="s">
        <v>348</v>
      </c>
      <c r="D14" s="108" t="s">
        <v>349</v>
      </c>
      <c r="E14" s="312"/>
      <c r="F14" s="315"/>
    </row>
  </sheetData>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Document" ma:contentTypeID="0x010100D9C592A96278064CBF52171BE4000001030049F372BF5577FB4389E57AAD7C1A65C3" ma:contentTypeVersion="63" ma:contentTypeDescription="" ma:contentTypeScope="" ma:versionID="d38296505f9b976989e4390b5e4e9ed2">
  <xsd:schema xmlns:xsd="http://www.w3.org/2001/XMLSchema" xmlns:xs="http://www.w3.org/2001/XMLSchema" xmlns:p="http://schemas.microsoft.com/office/2006/metadata/properties" xmlns:ns2="d5ab543a-0e87-4f3c-a36a-af068c303bc8" xmlns:ns3="c01597e6-ba37-4dc9-b188-fbcf581ec529" xmlns:ns4="d89d32da-880f-497a-ad5b-60b8926e5f4f" xmlns:ns5="5ab0b7ba-44c7-4471-b6ae-6412d06bc033" xmlns:ns6="fc20c885-2469-46e2-af69-ed16445332b6" targetNamespace="http://schemas.microsoft.com/office/2006/metadata/properties" ma:root="true" ma:fieldsID="491ae01a135ec06fad796cfac89c2913" ns2:_="" ns3:_="" ns4:_="" ns5:_="" ns6:_="">
    <xsd:import namespace="d5ab543a-0e87-4f3c-a36a-af068c303bc8"/>
    <xsd:import namespace="c01597e6-ba37-4dc9-b188-fbcf581ec529"/>
    <xsd:import namespace="d89d32da-880f-497a-ad5b-60b8926e5f4f"/>
    <xsd:import namespace="5ab0b7ba-44c7-4471-b6ae-6412d06bc033"/>
    <xsd:import namespace="fc20c885-2469-46e2-af69-ed16445332b6"/>
    <xsd:element name="properties">
      <xsd:complexType>
        <xsd:sequence>
          <xsd:element name="documentManagement">
            <xsd:complexType>
              <xsd:all>
                <xsd:element ref="ns2:DMRevision" minOccurs="0"/>
                <xsd:element ref="ns3:RevisionDate" minOccurs="0"/>
                <xsd:element ref="ns4:FBS" minOccurs="0"/>
                <xsd:element ref="ns4:Package" minOccurs="0"/>
                <xsd:element ref="ns4:DisciplineName" minOccurs="0"/>
                <xsd:element ref="ns4:DocType" minOccurs="0"/>
                <xsd:element ref="ns3:DocumentGroup" minOccurs="0"/>
                <xsd:element ref="ns3:ClientDocumentNo" minOccurs="0"/>
                <xsd:element ref="ns3:VendorDocumentNo" minOccurs="0"/>
                <xsd:element ref="ns3:OtherDocumentNo" minOccurs="0"/>
                <xsd:element ref="ns3:ProgressStatus" minOccurs="0"/>
                <xsd:element ref="ns3:OriginatorCompany" minOccurs="0"/>
                <xsd:element ref="ns4:DocType_x003A_DocumentTypeName" minOccurs="0"/>
                <xsd:element ref="ns4:DisciplineName_x003a_FunctionalGroup" minOccurs="0"/>
                <xsd:element ref="ns4:Package_x003a_HMIDescription" minOccurs="0"/>
                <xsd:element ref="ns4:DisciplineName_x003a_DisciplineSpecialtyGroupNo" minOccurs="0"/>
                <xsd:element ref="ns4:FBS_x003a_HMICode" minOccurs="0"/>
                <xsd:element ref="ns4:FBS_x003a_HMIDescription" minOccurs="0"/>
                <xsd:element ref="ns3:RevisionComments" minOccurs="0"/>
                <xsd:element ref="ns4:DisciplineName_x003a_Discipline" minOccurs="0"/>
                <xsd:element ref="ns4:DocType_x003a_SubTypeCode" minOccurs="0"/>
                <xsd:element ref="ns4:DocType_x003a_SubType" minOccurs="0"/>
                <xsd:element ref="ns4:Package_x003a_HMICode" minOccurs="0"/>
                <xsd:element ref="ns3:Dm2DocumentNo" minOccurs="0"/>
                <xsd:element ref="ns2:IsControlled" minOccurs="0"/>
                <xsd:element ref="ns2:IsStub" minOccurs="0"/>
                <xsd:element ref="ns5:WorkflowState" minOccurs="0"/>
                <xsd:element ref="ns3:Custom01" minOccurs="0"/>
                <xsd:element ref="ns2:Custom02" minOccurs="0"/>
                <xsd:element ref="ns2:Custom03" minOccurs="0"/>
                <xsd:element ref="ns6:MediaServiceMetadata" minOccurs="0"/>
                <xsd:element ref="ns6:MediaServiceFastMetadata" minOccurs="0"/>
                <xsd:element ref="ns6:MediaServiceAutoKeyPoints" minOccurs="0"/>
                <xsd:element ref="ns6:MediaServiceKeyPoints" minOccurs="0"/>
                <xsd:element ref="ns3:DM2WorkflowNumber" minOccurs="0"/>
                <xsd:element ref="ns4:DocumentTypeByCodeLookup" minOccurs="0"/>
                <xsd:element ref="ns6:MediaServiceAutoTags" minOccurs="0"/>
                <xsd:element ref="ns6:MediaServiceOCR" minOccurs="0"/>
                <xsd:element ref="ns6:MediaServiceGenerationTime" minOccurs="0"/>
                <xsd:element ref="ns6: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b543a-0e87-4f3c-a36a-af068c303bc8" elementFormDefault="qualified">
    <xsd:import namespace="http://schemas.microsoft.com/office/2006/documentManagement/types"/>
    <xsd:import namespace="http://schemas.microsoft.com/office/infopath/2007/PartnerControls"/>
    <xsd:element name="DMRevision" ma:index="2" nillable="true" ma:displayName="Revision" ma:default="-" ma:indexed="true" ma:internalName="DMRevision" ma:readOnly="false">
      <xsd:simpleType>
        <xsd:restriction base="dms:Text">
          <xsd:maxLength value="255"/>
        </xsd:restriction>
      </xsd:simpleType>
    </xsd:element>
    <xsd:element name="IsControlled" ma:index="26" nillable="true" ma:displayName="Is Controlled" ma:default="0" ma:internalName="IsControlled" ma:readOnly="true">
      <xsd:simpleType>
        <xsd:restriction base="dms:Boolean"/>
      </xsd:simpleType>
    </xsd:element>
    <xsd:element name="IsStub" ma:index="27" nillable="true" ma:displayName="Is Stub" ma:default="0" ma:internalName="IsStub" ma:readOnly="true">
      <xsd:simpleType>
        <xsd:restriction base="dms:Boolean"/>
      </xsd:simpleType>
    </xsd:element>
    <xsd:element name="Custom02" ma:index="31" nillable="true" ma:displayName="Custom02" ma:hidden="true" ma:internalName="Custom02" ma:readOnly="false">
      <xsd:simpleType>
        <xsd:restriction base="dms:Text">
          <xsd:maxLength value="255"/>
        </xsd:restriction>
      </xsd:simpleType>
    </xsd:element>
    <xsd:element name="Custom03" ma:index="32" nillable="true" ma:displayName="Custom03" ma:hidden="true" ma:internalName="Custom03"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1597e6-ba37-4dc9-b188-fbcf581ec529" elementFormDefault="qualified">
    <xsd:import namespace="http://schemas.microsoft.com/office/2006/documentManagement/types"/>
    <xsd:import namespace="http://schemas.microsoft.com/office/infopath/2007/PartnerControls"/>
    <xsd:element name="RevisionDate" ma:index="3" nillable="true" ma:displayName="Revision Date" ma:default="[today]" ma:format="DateOnly" ma:internalName="RevisionDate" ma:readOnly="false">
      <xsd:simpleType>
        <xsd:restriction base="dms:DateTime"/>
      </xsd:simpleType>
    </xsd:element>
    <xsd:element name="DocumentGroup" ma:index="8" nillable="true" ma:displayName="Document Group" ma:default="Engineering Deliverable" ma:format="Dropdown" ma:indexed="true" ma:internalName="DocumentGroup">
      <xsd:simpleType>
        <xsd:restriction base="dms:Choice">
          <xsd:enumeration value="As-Built Mark-Up"/>
          <xsd:enumeration value="Client Original for Modification"/>
          <xsd:enumeration value="Consultant Deliverable"/>
          <xsd:enumeration value="Engineering Automated Deliverable"/>
          <xsd:enumeration value="Engineering Deliverable"/>
          <xsd:enumeration value="Mark-Up"/>
          <xsd:enumeration value="Project Internal"/>
          <xsd:enumeration value="Reference - Client"/>
          <xsd:enumeration value="Reference - Consultant"/>
          <xsd:enumeration value="Reference - Feasibility"/>
          <xsd:enumeration value="Reference - Hatch"/>
          <xsd:enumeration value="Reference - Other"/>
          <xsd:enumeration value="Reference - Vendor"/>
          <xsd:enumeration value="Standards - Client"/>
          <xsd:enumeration value="Standards - Hatch"/>
          <xsd:enumeration value="Standards - Other"/>
          <xsd:enumeration value="Vendor Deliverable"/>
        </xsd:restriction>
      </xsd:simpleType>
    </xsd:element>
    <xsd:element name="ClientDocumentNo" ma:index="9" nillable="true" ma:displayName="Client Document No" ma:indexed="true" ma:internalName="ClientDocumentNo">
      <xsd:simpleType>
        <xsd:restriction base="dms:Text">
          <xsd:maxLength value="255"/>
        </xsd:restriction>
      </xsd:simpleType>
    </xsd:element>
    <xsd:element name="VendorDocumentNo" ma:index="10" nillable="true" ma:displayName="Incoming Document No" ma:internalName="VendorDocumentNo" ma:readOnly="true">
      <xsd:simpleType>
        <xsd:restriction base="dms:Text">
          <xsd:maxLength value="60"/>
        </xsd:restriction>
      </xsd:simpleType>
    </xsd:element>
    <xsd:element name="OtherDocumentNo" ma:index="11" nillable="true" ma:displayName="Other Document No" ma:internalName="OtherDocumentNo" ma:readOnly="false">
      <xsd:simpleType>
        <xsd:restriction base="dms:Text">
          <xsd:maxLength value="255"/>
        </xsd:restriction>
      </xsd:simpleType>
    </xsd:element>
    <xsd:element name="ProgressStatus" ma:index="12" nillable="true" ma:displayName="Progress Status" ma:default="" ma:format="Dropdown" ma:indexed="true" ma:internalName="ProgressStatus" ma:readOnly="true">
      <xsd:simpleType>
        <xsd:restriction base="dms:Choice">
          <xsd:enumeration value="Approved for Bid"/>
          <xsd:enumeration value="Approved For Construction"/>
          <xsd:enumeration value="Approved for Detail Design"/>
          <xsd:enumeration value="Approved for Detailing"/>
          <xsd:enumeration value="Approved for Fabrication"/>
          <xsd:enumeration value="Approved for FEL"/>
          <xsd:enumeration value="Approved for Hazard Study"/>
          <xsd:enumeration value="Approved for Use"/>
          <xsd:enumeration value="As-Built"/>
          <xsd:enumeration value="Cancelled"/>
          <xsd:enumeration value="Certified"/>
          <xsd:enumeration value="Certified Final"/>
          <xsd:enumeration value="Client Approval"/>
          <xsd:enumeration value="Client Approval (1)"/>
          <xsd:enumeration value="Client Approval (2)"/>
          <xsd:enumeration value="Client Approval (3)"/>
          <xsd:enumeration value="Client Review"/>
          <xsd:enumeration value="Client Review (1)"/>
          <xsd:enumeration value="Client Review (2)"/>
          <xsd:enumeration value="Client Review (3)"/>
          <xsd:enumeration value="Final"/>
          <xsd:enumeration value="Information"/>
          <xsd:enumeration value="Internal Review"/>
          <xsd:enumeration value="Internal Review (1)"/>
          <xsd:enumeration value="Internal Review (2)"/>
          <xsd:enumeration value="Internal Review (3)"/>
          <xsd:enumeration value="Intra-Discipline Review"/>
          <xsd:enumeration value="Intra-Discipline Review (1)"/>
          <xsd:enumeration value="Intra-Discipline Review (2)"/>
          <xsd:enumeration value="Intra-Discipline Review (3)"/>
          <xsd:enumeration value="Not Started"/>
          <xsd:enumeration value="Preliminary"/>
          <xsd:enumeration value="Record Document"/>
          <xsd:enumeration value="Record Document - Mark-Up"/>
          <xsd:enumeration value="Record Document - No Change"/>
          <xsd:enumeration value="Started"/>
          <xsd:enumeration value="Superseded"/>
        </xsd:restriction>
      </xsd:simpleType>
    </xsd:element>
    <xsd:element name="OriginatorCompany" ma:index="13" nillable="true" ma:displayName="Originator Company" ma:default="Hatch" ma:internalName="OriginatorCompany" ma:readOnly="false">
      <xsd:simpleType>
        <xsd:restriction base="dms:Text">
          <xsd:maxLength value="255"/>
        </xsd:restriction>
      </xsd:simpleType>
    </xsd:element>
    <xsd:element name="RevisionComments" ma:index="20" nillable="true" ma:displayName="Comments" ma:internalName="RevisionComments" ma:readOnly="false">
      <xsd:simpleType>
        <xsd:restriction base="dms:Note">
          <xsd:maxLength value="255"/>
        </xsd:restriction>
      </xsd:simpleType>
    </xsd:element>
    <xsd:element name="Dm2DocumentNo" ma:index="25" nillable="true" ma:displayName="Document No" ma:indexed="true" ma:internalName="Dm2DocumentNo" ma:readOnly="true">
      <xsd:simpleType>
        <xsd:restriction base="dms:Text">
          <xsd:maxLength value="255"/>
        </xsd:restriction>
      </xsd:simpleType>
    </xsd:element>
    <xsd:element name="Custom01" ma:index="30" nillable="true" ma:displayName="Custom01" ma:default="" ma:format="Dropdown" ma:hidden="true" ma:internalName="Custom01" ma:readOnly="false">
      <xsd:simpleType>
        <xsd:restriction base="dms:Choice">
          <xsd:enumeration value="Option1"/>
          <xsd:enumeration value="Option2"/>
        </xsd:restriction>
      </xsd:simpleType>
    </xsd:element>
    <xsd:element name="DM2WorkflowNumber" ma:index="43" nillable="true" ma:displayName="Workflow Number" ma:internalName="DM2WorkflowNumber"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9d32da-880f-497a-ad5b-60b8926e5f4f" elementFormDefault="qualified">
    <xsd:import namespace="http://schemas.microsoft.com/office/2006/documentManagement/types"/>
    <xsd:import namespace="http://schemas.microsoft.com/office/infopath/2007/PartnerControls"/>
    <xsd:element name="FBS" ma:index="4" nillable="true" ma:displayName="FBS" ma:indexed="true" ma:list="{8a6e2687-624b-47af-9013-ac4754a66e1c}" ma:internalName="FBS" ma:showField="Title" ma:web="d89d32da-880f-497a-ad5b-60b8926e5f4f">
      <xsd:simpleType>
        <xsd:restriction base="dms:Lookup"/>
      </xsd:simpleType>
    </xsd:element>
    <xsd:element name="Package" ma:index="5" nillable="true" ma:displayName="Procurement Package" ma:indexed="true" ma:list="{b8665b71-0317-40fc-9b89-105c0ad53978}" ma:internalName="Package" ma:showField="Title" ma:web="d89d32da-880f-497a-ad5b-60b8926e5f4f">
      <xsd:simpleType>
        <xsd:restriction base="dms:Lookup"/>
      </xsd:simpleType>
    </xsd:element>
    <xsd:element name="DisciplineName" ma:index="6" nillable="true" ma:displayName="Discipline Specialty Group" ma:indexed="true" ma:list="{9d27a9f8-1708-4638-9931-0c7b9dc1929c}" ma:internalName="DisciplineName" ma:showField="Title" ma:web="d89d32da-880f-497a-ad5b-60b8926e5f4f">
      <xsd:simpleType>
        <xsd:restriction base="dms:Lookup"/>
      </xsd:simpleType>
    </xsd:element>
    <xsd:element name="DocType" ma:index="7" nillable="true" ma:displayName="Document Type" ma:indexed="true" ma:list="{87f112b1-14f4-4e81-9266-ae30e910e7ee}" ma:internalName="DocType" ma:showField="Title" ma:web="d89d32da-880f-497a-ad5b-60b8926e5f4f">
      <xsd:simpleType>
        <xsd:restriction base="dms:Lookup"/>
      </xsd:simpleType>
    </xsd:element>
    <xsd:element name="DocType_x003A_DocumentTypeName" ma:index="14" nillable="true" ma:displayName="Document Type Name" ma:list="{87f112b1-14f4-4e81-9266-ae30e910e7ee}" ma:internalName="DocType_x003A_DocumentTypeName" ma:readOnly="false" ma:showField="DocumentType" ma:web="d89d32da-880f-497a-ad5b-60b8926e5f4f">
      <xsd:simpleType>
        <xsd:restriction base="dms:Lookup"/>
      </xsd:simpleType>
    </xsd:element>
    <xsd:element name="DisciplineName_x003a_FunctionalGroup" ma:index="15" nillable="true" ma:displayName="Functional Group" ma:list="{9d27a9f8-1708-4638-9931-0c7b9dc1929c}" ma:internalName="DisciplineName_x003A_FunctionalGroup" ma:readOnly="false" ma:showField="FunctionalGroup" ma:web="d89d32da-880f-497a-ad5b-60b8926e5f4f">
      <xsd:simpleType>
        <xsd:restriction base="dms:Lookup"/>
      </xsd:simpleType>
    </xsd:element>
    <xsd:element name="Package_x003a_HMIDescription" ma:index="16" nillable="true" ma:displayName="Package Description" ma:list="{b8665b71-0317-40fc-9b89-105c0ad53978}" ma:internalName="Package_x003A_HMIDescription" ma:readOnly="false" ma:showField="HMIDescription" ma:web="d89d32da-880f-497a-ad5b-60b8926e5f4f">
      <xsd:simpleType>
        <xsd:restriction base="dms:Lookup"/>
      </xsd:simpleType>
    </xsd:element>
    <xsd:element name="DisciplineName_x003a_DisciplineSpecialtyGroupNo" ma:index="17" nillable="true" ma:displayName="Discipline Specialty Group No" ma:list="{9d27a9f8-1708-4638-9931-0c7b9dc1929c}" ma:internalName="DisciplineName_x003A_DisciplineSpecialtyGroupNo" ma:readOnly="false" ma:showField="DisciplineSpecialtyGroupNo" ma:web="d89d32da-880f-497a-ad5b-60b8926e5f4f">
      <xsd:simpleType>
        <xsd:restriction base="dms:Lookup"/>
      </xsd:simpleType>
    </xsd:element>
    <xsd:element name="FBS_x003a_HMICode" ma:index="18" nillable="true" ma:displayName="FBS Code" ma:list="{8a6e2687-624b-47af-9013-ac4754a66e1c}" ma:internalName="FBS_x003A_HMICode" ma:readOnly="false" ma:showField="HMICode" ma:web="d89d32da-880f-497a-ad5b-60b8926e5f4f">
      <xsd:simpleType>
        <xsd:restriction base="dms:Lookup"/>
      </xsd:simpleType>
    </xsd:element>
    <xsd:element name="FBS_x003a_HMIDescription" ma:index="19" nillable="true" ma:displayName="FBS Description" ma:list="{8a6e2687-624b-47af-9013-ac4754a66e1c}" ma:internalName="FBS_x003A_HMIDescription" ma:readOnly="false" ma:showField="HMIDescription" ma:web="d89d32da-880f-497a-ad5b-60b8926e5f4f">
      <xsd:simpleType>
        <xsd:restriction base="dms:Lookup"/>
      </xsd:simpleType>
    </xsd:element>
    <xsd:element name="DisciplineName_x003a_Discipline" ma:index="21" nillable="true" ma:displayName="Discipline" ma:list="{9d27a9f8-1708-4638-9931-0c7b9dc1929c}" ma:internalName="DisciplineName_x003A_Discipline" ma:readOnly="true" ma:showField="Discipline" ma:web="d89d32da-880f-497a-ad5b-60b8926e5f4f">
      <xsd:simpleType>
        <xsd:restriction base="dms:Lookup"/>
      </xsd:simpleType>
    </xsd:element>
    <xsd:element name="DocType_x003a_SubTypeCode" ma:index="22" nillable="true" ma:displayName="Document Subtype Code" ma:list="{87f112b1-14f4-4e81-9266-ae30e910e7ee}" ma:internalName="DocType_x003A_SubTypeCode" ma:readOnly="false" ma:showField="SubTypeCode" ma:web="d89d32da-880f-497a-ad5b-60b8926e5f4f">
      <xsd:simpleType>
        <xsd:restriction base="dms:Lookup"/>
      </xsd:simpleType>
    </xsd:element>
    <xsd:element name="DocType_x003a_SubType" ma:index="23" nillable="true" ma:displayName="Document Subtype" ma:list="{87f112b1-14f4-4e81-9266-ae30e910e7ee}" ma:internalName="DocType_x003A_SubType" ma:readOnly="false" ma:showField="SubType" ma:web="d89d32da-880f-497a-ad5b-60b8926e5f4f">
      <xsd:simpleType>
        <xsd:restriction base="dms:Lookup"/>
      </xsd:simpleType>
    </xsd:element>
    <xsd:element name="Package_x003a_HMICode" ma:index="24" nillable="true" ma:displayName="Package Code" ma:list="{b8665b71-0317-40fc-9b89-105c0ad53978}" ma:internalName="Package_x003A_HMICode" ma:readOnly="false" ma:showField="HMICode" ma:web="d89d32da-880f-497a-ad5b-60b8926e5f4f">
      <xsd:simpleType>
        <xsd:restriction base="dms:Lookup"/>
      </xsd:simpleType>
    </xsd:element>
    <xsd:element name="DocumentTypeByCodeLookup" ma:index="44" nillable="true" ma:displayName="Document Type By Code" ma:list="{87f112b1-14f4-4e81-9266-ae30e910e7ee}" ma:internalName="DocumentTypeByCodeLookup" ma:readOnly="false" ma:showField="SecondaryDescription" ma:web="d89d32da-880f-497a-ad5b-60b8926e5f4f">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5ab0b7ba-44c7-4471-b6ae-6412d06bc033" elementFormDefault="qualified">
    <xsd:import namespace="http://schemas.microsoft.com/office/2006/documentManagement/types"/>
    <xsd:import namespace="http://schemas.microsoft.com/office/infopath/2007/PartnerControls"/>
    <xsd:element name="WorkflowState" ma:index="28" nillable="true" ma:displayName="Workflow State" ma:internalName="WorkflowState"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20c885-2469-46e2-af69-ed16445332b6" elementFormDefault="qualified">
    <xsd:import namespace="http://schemas.microsoft.com/office/2006/documentManagement/types"/>
    <xsd:import namespace="http://schemas.microsoft.com/office/infopath/2007/PartnerControls"/>
    <xsd:element name="MediaServiceMetadata" ma:index="39" nillable="true" ma:displayName="MediaServiceMetadata" ma:hidden="true" ma:internalName="MediaServiceMetadata" ma:readOnly="true">
      <xsd:simpleType>
        <xsd:restriction base="dms:Note"/>
      </xsd:simpleType>
    </xsd:element>
    <xsd:element name="MediaServiceFastMetadata" ma:index="40" nillable="true" ma:displayName="MediaServiceFastMetadata" ma:hidden="true" ma:internalName="MediaServiceFastMetadata" ma:readOnly="true">
      <xsd:simpleType>
        <xsd:restriction base="dms:Note"/>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AutoTags" ma:index="45" nillable="true" ma:displayName="Tags" ma:internalName="MediaServiceAutoTags" ma:readOnly="true">
      <xsd:simpleType>
        <xsd:restriction base="dms:Text"/>
      </xsd:simpleType>
    </xsd:element>
    <xsd:element name="MediaServiceOCR" ma:index="46" nillable="true" ma:displayName="Extracted Text" ma:internalName="MediaServiceOCR" ma:readOnly="true">
      <xsd:simpleType>
        <xsd:restriction base="dms:Note">
          <xsd:maxLength value="255"/>
        </xsd:restriction>
      </xsd:simpleType>
    </xsd:element>
    <xsd:element name="MediaServiceGenerationTime" ma:index="47" nillable="true" ma:displayName="MediaServiceGenerationTime" ma:hidden="true" ma:internalName="MediaServiceGenerationTime" ma:readOnly="true">
      <xsd:simpleType>
        <xsd:restriction base="dms:Text"/>
      </xsd:simpleType>
    </xsd:element>
    <xsd:element name="MediaServiceEventHashCode" ma:index="4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visionComments xmlns="c01597e6-ba37-4dc9-b188-fbcf581ec529" xsi:nil="true"/>
    <OtherDocumentNo xmlns="c01597e6-ba37-4dc9-b188-fbcf581ec529" xsi:nil="true"/>
    <Custom03 xmlns="d5ab543a-0e87-4f3c-a36a-af068c303bc8" xsi:nil="true"/>
    <DocType xmlns="d89d32da-880f-497a-ad5b-60b8926e5f4f" xsi:nil="true"/>
    <FBS xmlns="d89d32da-880f-497a-ad5b-60b8926e5f4f" xsi:nil="true"/>
    <DocType_x003A_DocumentTypeName xmlns="d89d32da-880f-497a-ad5b-60b8926e5f4f" xsi:nil="true"/>
    <Custom02 xmlns="d5ab543a-0e87-4f3c-a36a-af068c303bc8" xsi:nil="true"/>
    <DocType_x003a_SubType xmlns="d89d32da-880f-497a-ad5b-60b8926e5f4f" xsi:nil="true"/>
    <OriginatorCompany xmlns="c01597e6-ba37-4dc9-b188-fbcf581ec529">Hatch</OriginatorCompany>
    <Custom01 xmlns="c01597e6-ba37-4dc9-b188-fbcf581ec529" xsi:nil="true"/>
    <DMRevision xmlns="d5ab543a-0e87-4f3c-a36a-af068c303bc8">-</DMRevision>
    <FBS_x003a_HMIDescription xmlns="d89d32da-880f-497a-ad5b-60b8926e5f4f" xsi:nil="true"/>
    <Package xmlns="d89d32da-880f-497a-ad5b-60b8926e5f4f" xsi:nil="true"/>
    <DocumentTypeByCodeLookup xmlns="d89d32da-880f-497a-ad5b-60b8926e5f4f" xsi:nil="true"/>
    <ClientDocumentNo xmlns="c01597e6-ba37-4dc9-b188-fbcf581ec529" xsi:nil="true"/>
    <Package_x003a_HMICode xmlns="d89d32da-880f-497a-ad5b-60b8926e5f4f" xsi:nil="true"/>
    <DisciplineName xmlns="d89d32da-880f-497a-ad5b-60b8926e5f4f" xsi:nil="true"/>
    <Package_x003a_HMIDescription xmlns="d89d32da-880f-497a-ad5b-60b8926e5f4f" xsi:nil="true"/>
    <FBS_x003a_HMICode xmlns="d89d32da-880f-497a-ad5b-60b8926e5f4f" xsi:nil="true"/>
    <DocType_x003a_SubTypeCode xmlns="d89d32da-880f-497a-ad5b-60b8926e5f4f" xsi:nil="true"/>
    <DisciplineName_x003a_FunctionalGroup xmlns="d89d32da-880f-497a-ad5b-60b8926e5f4f" xsi:nil="true"/>
    <RevisionDate xmlns="c01597e6-ba37-4dc9-b188-fbcf581ec529">2022-09-22T19:11:59+00:00</RevisionDate>
    <DocumentGroup xmlns="c01597e6-ba37-4dc9-b188-fbcf581ec529">Engineering Deliverable</DocumentGroup>
    <DisciplineName_x003a_DisciplineSpecialtyGroupNo xmlns="d89d32da-880f-497a-ad5b-60b8926e5f4f" xsi:nil="true"/>
  </documentManagement>
</p:properties>
</file>

<file path=customXml/itemProps1.xml><?xml version="1.0" encoding="utf-8"?>
<ds:datastoreItem xmlns:ds="http://schemas.openxmlformats.org/officeDocument/2006/customXml" ds:itemID="{13AA5CD1-5D6B-4848-AE22-EEAF086506BF}">
  <ds:schemaRefs>
    <ds:schemaRef ds:uri="http://schemas.microsoft.com/sharepoint/v3/contenttype/forms"/>
  </ds:schemaRefs>
</ds:datastoreItem>
</file>

<file path=customXml/itemProps2.xml><?xml version="1.0" encoding="utf-8"?>
<ds:datastoreItem xmlns:ds="http://schemas.openxmlformats.org/officeDocument/2006/customXml" ds:itemID="{09411F8C-6506-4380-8BDB-DCB87A4296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b543a-0e87-4f3c-a36a-af068c303bc8"/>
    <ds:schemaRef ds:uri="c01597e6-ba37-4dc9-b188-fbcf581ec529"/>
    <ds:schemaRef ds:uri="d89d32da-880f-497a-ad5b-60b8926e5f4f"/>
    <ds:schemaRef ds:uri="5ab0b7ba-44c7-4471-b6ae-6412d06bc033"/>
    <ds:schemaRef ds:uri="fc20c885-2469-46e2-af69-ed16445332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68D5F2-4779-4343-A35E-4D19BE6B5EE8}">
  <ds:schemaRefs>
    <ds:schemaRef ds:uri="http://purl.org/dc/dcmitype/"/>
    <ds:schemaRef ds:uri="c01597e6-ba37-4dc9-b188-fbcf581ec529"/>
    <ds:schemaRef ds:uri="http://purl.org/dc/elements/1.1/"/>
    <ds:schemaRef ds:uri="http://schemas.microsoft.com/office/2006/metadata/properties"/>
    <ds:schemaRef ds:uri="http://schemas.openxmlformats.org/package/2006/metadata/core-properties"/>
    <ds:schemaRef ds:uri="5ab0b7ba-44c7-4471-b6ae-6412d06bc033"/>
    <ds:schemaRef ds:uri="http://schemas.microsoft.com/office/infopath/2007/PartnerControls"/>
    <ds:schemaRef ds:uri="http://purl.org/dc/terms/"/>
    <ds:schemaRef ds:uri="fc20c885-2469-46e2-af69-ed16445332b6"/>
    <ds:schemaRef ds:uri="http://schemas.microsoft.com/office/2006/documentManagement/types"/>
    <ds:schemaRef ds:uri="d89d32da-880f-497a-ad5b-60b8926e5f4f"/>
    <ds:schemaRef ds:uri="d5ab543a-0e87-4f3c-a36a-af068c303b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ReferenceLevelCostComponents_CT</vt:lpstr>
      <vt:lpstr>Defn of CostComponents_CT</vt:lpstr>
      <vt:lpstr>ReferenceLevelCostComponents_ST</vt:lpstr>
      <vt:lpstr>Defn of CostComponents_ST</vt:lpstr>
      <vt:lpstr>FinDispatchDataParameter-Phys</vt:lpstr>
      <vt:lpstr>Non-finDispatchParameters - CT</vt:lpstr>
      <vt:lpstr>Non-finDispatchParameters - ST</vt:lpstr>
      <vt:lpstr>Reference Quantity</vt:lpstr>
      <vt:lpstr>Supporting Documentation List</vt:lpstr>
      <vt:lpstr>'FinDispatchDataParameter-Phys'!_Hlk72149905</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Workbook_Thermal_A</dc:title>
  <dc:subject/>
  <dc:creator>Independent Electricity System Operator</dc:creator>
  <cp:keywords/>
  <dc:description/>
  <cp:lastModifiedBy>Anu Sridhar</cp:lastModifiedBy>
  <cp:revision/>
  <dcterms:created xsi:type="dcterms:W3CDTF">2020-02-05T19:26:57Z</dcterms:created>
  <dcterms:modified xsi:type="dcterms:W3CDTF">2023-03-09T14:36:55Z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0x010100D9C592A96278064CBF52171BE4000001030049F372BF5577FB4389E57AAD7C1A65C3</vt:lpwstr>
  </property>
  <property fmtid="{D5CDD505-2E9C-101B-9397-08002B2CF9AE}" pid="3" name="IsMarkup">
    <vt:lpwstr/>
  </property>
  <property fmtid="{D5CDD505-2E9C-101B-9397-08002B2CF9AE}" pid="4" name="ReviewStatus">
    <vt:lpwstr/>
  </property>
  <property fmtid="{D5CDD505-2E9C-101B-9397-08002B2CF9AE}" pid="5" name="IsDeliverable">
    <vt:lpwstr/>
  </property>
  <property fmtid="{D5CDD505-2E9C-101B-9397-08002B2CF9AE}" pid="6" name="ForHandover">
    <vt:lpwstr/>
  </property>
  <property fmtid="{D5CDD505-2E9C-101B-9397-08002B2CF9AE}" pid="7" name="IsProgressable">
    <vt:lpwstr/>
  </property>
</Properties>
</file>