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spen\project\app Market Renewal Program 378\Public\4.0 ENGAGEMENT_STRATEGY\3. External Library\3.28 Market Participant Readiness Web Content\"/>
    </mc:Choice>
  </mc:AlternateContent>
  <workbookProtection workbookAlgorithmName="SHA-512" workbookHashValue="fpAxe+sbnTlY3W0ErGSNNjXsCDIbRmdjWjtzDDxoqhOvQuuH2+Ywxj2ZqnYBRDQ6pfMnIioKDdKqPuiYYqvPJg==" workbookSaltValue="eKvwMwTwH7VCtxffMlTa6Q==" workbookSpinCount="100000" lockStructure="1"/>
  <bookViews>
    <workbookView xWindow="0" yWindow="0" windowWidth="23040" windowHeight="8295"/>
  </bookViews>
  <sheets>
    <sheet name="Intro" sheetId="3" r:id="rId1"/>
    <sheet name="Checklist" sheetId="4" r:id="rId2"/>
    <sheet name="Disclaimers" sheetId="6" r:id="rId3"/>
    <sheet name="Dropdowns" sheetId="2" state="hidden" r:id="rId4"/>
  </sheets>
  <definedNames>
    <definedName name="_xlnm._FilterDatabase" localSheetId="1" hidden="1">Checklist!$J$5:$J$58</definedName>
    <definedName name="DropdownList1">Dropdowns!$A$2:$A$5</definedName>
    <definedName name="DropdownList2">Dropdowns!$C$2:$C$4</definedName>
    <definedName name="DropdownList3">Dropdowns!$E$2:$E$4</definedName>
    <definedName name="_xlnm.Print_Area" localSheetId="1">Checklist!$A$1:$J$59</definedName>
    <definedName name="_xlnm.Print_Area" localSheetId="2">Disclaimers!$B$2:$E$12</definedName>
    <definedName name="_xlnm.Print_Area" localSheetId="0">Intro!$A$1:$G$26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4" l="1"/>
  <c r="F25" i="3"/>
  <c r="O50" i="4" l="1"/>
  <c r="O37" i="4"/>
  <c r="O58" i="4" l="1"/>
  <c r="O57" i="4"/>
  <c r="O56" i="4"/>
  <c r="O55" i="4"/>
  <c r="O49" i="4"/>
  <c r="O54" i="4"/>
  <c r="O53" i="4"/>
  <c r="O52" i="4"/>
  <c r="O51" i="4"/>
  <c r="O48" i="4"/>
  <c r="O47" i="4"/>
  <c r="O46" i="4"/>
  <c r="O45" i="4"/>
  <c r="O44" i="4"/>
  <c r="O43" i="4"/>
  <c r="O42" i="4"/>
  <c r="O41" i="4"/>
  <c r="O40" i="4"/>
  <c r="O39" i="4"/>
  <c r="O38"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l="1"/>
  <c r="S4" i="4"/>
  <c r="T4" i="4" l="1"/>
  <c r="AO3" i="4"/>
  <c r="AN3" i="4"/>
  <c r="AM3" i="4"/>
  <c r="AL3" i="4"/>
  <c r="AK3" i="4"/>
  <c r="AJ3" i="4"/>
  <c r="AI3" i="4"/>
  <c r="AH3" i="4"/>
  <c r="AG3" i="4"/>
  <c r="AF3" i="4"/>
  <c r="AE3" i="4"/>
  <c r="AD3" i="4"/>
  <c r="AC3" i="4"/>
  <c r="AB3" i="4"/>
  <c r="U4" i="4" l="1"/>
  <c r="AA3" i="4"/>
  <c r="Z3" i="4"/>
  <c r="Y3" i="4"/>
  <c r="X3" i="4"/>
  <c r="W3" i="4"/>
  <c r="R3" i="4"/>
  <c r="V3" i="4"/>
  <c r="U3" i="4"/>
  <c r="T3" i="4"/>
  <c r="T50" i="4" s="1"/>
  <c r="S3" i="4"/>
  <c r="T29" i="4" l="1"/>
  <c r="S37" i="4"/>
  <c r="S50" i="4"/>
  <c r="U50" i="4"/>
  <c r="R37" i="4"/>
  <c r="R50" i="4"/>
  <c r="U37" i="4"/>
  <c r="T37" i="4"/>
  <c r="T17" i="4"/>
  <c r="T20" i="4"/>
  <c r="T18" i="4"/>
  <c r="T32" i="4"/>
  <c r="T28" i="4"/>
  <c r="T33" i="4"/>
  <c r="T14" i="4"/>
  <c r="T51" i="4"/>
  <c r="T36" i="4"/>
  <c r="T24" i="4"/>
  <c r="T55" i="4"/>
  <c r="T12" i="4"/>
  <c r="T42" i="4"/>
  <c r="T57" i="4"/>
  <c r="T25" i="4"/>
  <c r="T46" i="4"/>
  <c r="T52" i="4"/>
  <c r="T54" i="4"/>
  <c r="T40" i="4"/>
  <c r="R36" i="4"/>
  <c r="R20" i="4"/>
  <c r="R58" i="4"/>
  <c r="R49" i="4"/>
  <c r="R51" i="4"/>
  <c r="R45" i="4"/>
  <c r="R32" i="4"/>
  <c r="R28" i="4"/>
  <c r="R24" i="4"/>
  <c r="R15" i="4"/>
  <c r="R56" i="4"/>
  <c r="R47" i="4"/>
  <c r="R34" i="4"/>
  <c r="R17" i="4"/>
  <c r="R33" i="4"/>
  <c r="R40" i="4"/>
  <c r="R19" i="4"/>
  <c r="R10" i="4"/>
  <c r="R22" i="4"/>
  <c r="R53" i="4"/>
  <c r="R43" i="4"/>
  <c r="R30" i="4"/>
  <c r="R55" i="4"/>
  <c r="R42" i="4"/>
  <c r="R12" i="4"/>
  <c r="R57" i="4"/>
  <c r="R54" i="4"/>
  <c r="R44" i="4"/>
  <c r="R31" i="4"/>
  <c r="R27" i="4"/>
  <c r="R14" i="4"/>
  <c r="R39" i="4"/>
  <c r="R18" i="4"/>
  <c r="R26" i="4"/>
  <c r="R13" i="4"/>
  <c r="R52" i="4"/>
  <c r="R25" i="4"/>
  <c r="R38" i="4"/>
  <c r="R21" i="4"/>
  <c r="R29" i="4"/>
  <c r="R46" i="4"/>
  <c r="T44" i="4"/>
  <c r="S57" i="4"/>
  <c r="S43" i="4"/>
  <c r="S32" i="4"/>
  <c r="S53" i="4"/>
  <c r="S21" i="4"/>
  <c r="S18" i="4"/>
  <c r="S46" i="4"/>
  <c r="S26" i="4"/>
  <c r="S54" i="4"/>
  <c r="S39" i="4"/>
  <c r="S28" i="4"/>
  <c r="S44" i="4"/>
  <c r="S15" i="4"/>
  <c r="S14" i="4"/>
  <c r="S55" i="4"/>
  <c r="S52" i="4"/>
  <c r="S58" i="4"/>
  <c r="S24" i="4"/>
  <c r="S40" i="4"/>
  <c r="S13" i="4"/>
  <c r="S17" i="4"/>
  <c r="S29" i="4"/>
  <c r="S19" i="4"/>
  <c r="S45" i="4"/>
  <c r="S49" i="4"/>
  <c r="S20" i="4"/>
  <c r="S22" i="4"/>
  <c r="S27" i="4"/>
  <c r="S42" i="4"/>
  <c r="S36" i="4"/>
  <c r="S51" i="4"/>
  <c r="S31" i="4"/>
  <c r="S34" i="4"/>
  <c r="S33" i="4"/>
  <c r="S30" i="4"/>
  <c r="S47" i="4"/>
  <c r="S38" i="4"/>
  <c r="S56" i="4"/>
  <c r="S10" i="4"/>
  <c r="S12" i="4"/>
  <c r="S25" i="4"/>
  <c r="T13" i="4"/>
  <c r="T22" i="4"/>
  <c r="T49" i="4"/>
  <c r="T58" i="4"/>
  <c r="T53" i="4"/>
  <c r="T15" i="4"/>
  <c r="T26" i="4"/>
  <c r="T27" i="4"/>
  <c r="T39" i="4"/>
  <c r="T56" i="4"/>
  <c r="T19" i="4"/>
  <c r="T30" i="4"/>
  <c r="T31" i="4"/>
  <c r="T43" i="4"/>
  <c r="T45" i="4"/>
  <c r="T10" i="4"/>
  <c r="T21" i="4"/>
  <c r="T34" i="4"/>
  <c r="T38" i="4"/>
  <c r="T47" i="4"/>
  <c r="V4" i="4"/>
  <c r="U56" i="4"/>
  <c r="U53" i="4"/>
  <c r="U44" i="4"/>
  <c r="U40" i="4"/>
  <c r="U58" i="4"/>
  <c r="U49" i="4"/>
  <c r="U51" i="4"/>
  <c r="U46" i="4"/>
  <c r="U42" i="4"/>
  <c r="U38" i="4"/>
  <c r="U57" i="4"/>
  <c r="U54" i="4"/>
  <c r="U45" i="4"/>
  <c r="U36" i="4"/>
  <c r="U31" i="4"/>
  <c r="U27" i="4"/>
  <c r="U19" i="4"/>
  <c r="U15" i="4"/>
  <c r="U34" i="4"/>
  <c r="U30" i="4"/>
  <c r="U26" i="4"/>
  <c r="U22" i="4"/>
  <c r="U18" i="4"/>
  <c r="U55" i="4"/>
  <c r="U52" i="4"/>
  <c r="U47" i="4"/>
  <c r="U43" i="4"/>
  <c r="U33" i="4"/>
  <c r="U29" i="4"/>
  <c r="U25" i="4"/>
  <c r="U39" i="4"/>
  <c r="U21" i="4"/>
  <c r="U32" i="4"/>
  <c r="U13" i="4"/>
  <c r="U10" i="4"/>
  <c r="U12" i="4"/>
  <c r="U28" i="4"/>
  <c r="U24" i="4"/>
  <c r="U17" i="4"/>
  <c r="U14" i="4"/>
  <c r="U20" i="4"/>
  <c r="R9" i="4"/>
  <c r="S9" i="4"/>
  <c r="R48" i="4" l="1"/>
  <c r="S48" i="4"/>
  <c r="R35" i="4"/>
  <c r="V37" i="4"/>
  <c r="V50" i="4"/>
  <c r="R8" i="4"/>
  <c r="T16" i="4"/>
  <c r="T35" i="4"/>
  <c r="T11" i="4"/>
  <c r="T41" i="4"/>
  <c r="S41" i="4"/>
  <c r="R11" i="4"/>
  <c r="S16" i="4"/>
  <c r="T48" i="4"/>
  <c r="T23" i="4"/>
  <c r="R41" i="4"/>
  <c r="R23" i="4"/>
  <c r="S35" i="4"/>
  <c r="S23" i="4"/>
  <c r="R16" i="4"/>
  <c r="S11" i="4"/>
  <c r="U48" i="4"/>
  <c r="U41" i="4"/>
  <c r="U23" i="4"/>
  <c r="U35" i="4"/>
  <c r="U11" i="4"/>
  <c r="W4" i="4"/>
  <c r="V56" i="4"/>
  <c r="V53" i="4"/>
  <c r="V44" i="4"/>
  <c r="V40" i="4"/>
  <c r="V55" i="4"/>
  <c r="V52" i="4"/>
  <c r="V47" i="4"/>
  <c r="V43" i="4"/>
  <c r="V58" i="4"/>
  <c r="V49" i="4"/>
  <c r="V51" i="4"/>
  <c r="V46" i="4"/>
  <c r="V42" i="4"/>
  <c r="V38" i="4"/>
  <c r="V31" i="4"/>
  <c r="V27" i="4"/>
  <c r="V19" i="4"/>
  <c r="V34" i="4"/>
  <c r="V30" i="4"/>
  <c r="V26" i="4"/>
  <c r="V22" i="4"/>
  <c r="V54" i="4"/>
  <c r="V45" i="4"/>
  <c r="V33" i="4"/>
  <c r="V29" i="4"/>
  <c r="V25" i="4"/>
  <c r="V21" i="4"/>
  <c r="V17" i="4"/>
  <c r="V13" i="4"/>
  <c r="V57" i="4"/>
  <c r="V39" i="4"/>
  <c r="V36" i="4"/>
  <c r="V32" i="4"/>
  <c r="V15" i="4"/>
  <c r="V12" i="4"/>
  <c r="V14" i="4"/>
  <c r="V28" i="4"/>
  <c r="V24" i="4"/>
  <c r="V10" i="4"/>
  <c r="V20" i="4"/>
  <c r="V18" i="4"/>
  <c r="U16" i="4"/>
  <c r="S8" i="4"/>
  <c r="W37" i="4" l="1"/>
  <c r="W50" i="4"/>
  <c r="V48" i="4"/>
  <c r="V23" i="4"/>
  <c r="V35" i="4"/>
  <c r="V41" i="4"/>
  <c r="V11" i="4"/>
  <c r="V16" i="4"/>
  <c r="X4" i="4"/>
  <c r="W55" i="4"/>
  <c r="W52" i="4"/>
  <c r="W47" i="4"/>
  <c r="W43" i="4"/>
  <c r="W39" i="4"/>
  <c r="W58" i="4"/>
  <c r="W57" i="4"/>
  <c r="W54" i="4"/>
  <c r="W45" i="4"/>
  <c r="W36" i="4"/>
  <c r="W56" i="4"/>
  <c r="W53" i="4"/>
  <c r="W44" i="4"/>
  <c r="W40" i="4"/>
  <c r="W38" i="4"/>
  <c r="W34" i="4"/>
  <c r="W30" i="4"/>
  <c r="W26" i="4"/>
  <c r="W22" i="4"/>
  <c r="W18" i="4"/>
  <c r="W14" i="4"/>
  <c r="W49" i="4"/>
  <c r="W51" i="4"/>
  <c r="W46" i="4"/>
  <c r="W42" i="4"/>
  <c r="W33" i="4"/>
  <c r="W29" i="4"/>
  <c r="W25" i="4"/>
  <c r="W21" i="4"/>
  <c r="W17" i="4"/>
  <c r="W32" i="4"/>
  <c r="W28" i="4"/>
  <c r="W24" i="4"/>
  <c r="W19" i="4"/>
  <c r="W15" i="4"/>
  <c r="W13" i="4"/>
  <c r="W12" i="4"/>
  <c r="W20" i="4"/>
  <c r="W10" i="4"/>
  <c r="W31" i="4"/>
  <c r="W27" i="4"/>
  <c r="T9" i="4"/>
  <c r="X37" i="4" l="1"/>
  <c r="X50" i="4"/>
  <c r="W48" i="4"/>
  <c r="W35" i="4"/>
  <c r="W23" i="4"/>
  <c r="W41" i="4"/>
  <c r="Y4" i="4"/>
  <c r="X55" i="4"/>
  <c r="X52" i="4"/>
  <c r="X47" i="4"/>
  <c r="X43" i="4"/>
  <c r="X39" i="4"/>
  <c r="X58" i="4"/>
  <c r="X49" i="4"/>
  <c r="X51" i="4"/>
  <c r="X46" i="4"/>
  <c r="X42" i="4"/>
  <c r="X57" i="4"/>
  <c r="X54" i="4"/>
  <c r="X45" i="4"/>
  <c r="X36" i="4"/>
  <c r="X34" i="4"/>
  <c r="X30" i="4"/>
  <c r="X26" i="4"/>
  <c r="X22" i="4"/>
  <c r="X18" i="4"/>
  <c r="X33" i="4"/>
  <c r="X29" i="4"/>
  <c r="X25" i="4"/>
  <c r="X21" i="4"/>
  <c r="X56" i="4"/>
  <c r="X53" i="4"/>
  <c r="X44" i="4"/>
  <c r="X40" i="4"/>
  <c r="X32" i="4"/>
  <c r="X28" i="4"/>
  <c r="X24" i="4"/>
  <c r="X20" i="4"/>
  <c r="X31" i="4"/>
  <c r="X38" i="4"/>
  <c r="X27" i="4"/>
  <c r="X17" i="4"/>
  <c r="X10" i="4"/>
  <c r="X14" i="4"/>
  <c r="X19" i="4"/>
  <c r="X15" i="4"/>
  <c r="X13" i="4"/>
  <c r="X12" i="4"/>
  <c r="W16" i="4"/>
  <c r="W11" i="4"/>
  <c r="T8" i="4"/>
  <c r="U9" i="4"/>
  <c r="Y37" i="4" l="1"/>
  <c r="Y50" i="4"/>
  <c r="X41" i="4"/>
  <c r="X23" i="4"/>
  <c r="X35" i="4"/>
  <c r="X48" i="4"/>
  <c r="X16" i="4"/>
  <c r="Z4" i="4"/>
  <c r="Z50" i="4" s="1"/>
  <c r="Y58" i="4"/>
  <c r="Y49" i="4"/>
  <c r="Y51" i="4"/>
  <c r="Y46" i="4"/>
  <c r="Y42" i="4"/>
  <c r="Y38" i="4"/>
  <c r="Y57" i="4"/>
  <c r="Y56" i="4"/>
  <c r="Y53" i="4"/>
  <c r="Y44" i="4"/>
  <c r="Y40" i="4"/>
  <c r="Y55" i="4"/>
  <c r="Y52" i="4"/>
  <c r="Y47" i="4"/>
  <c r="Y43" i="4"/>
  <c r="Y39" i="4"/>
  <c r="Y33" i="4"/>
  <c r="Y29" i="4"/>
  <c r="Y25" i="4"/>
  <c r="Y21" i="4"/>
  <c r="Y17" i="4"/>
  <c r="Y13" i="4"/>
  <c r="Y54" i="4"/>
  <c r="Y45" i="4"/>
  <c r="Y32" i="4"/>
  <c r="Y28" i="4"/>
  <c r="Y24" i="4"/>
  <c r="Y20" i="4"/>
  <c r="Y36" i="4"/>
  <c r="Y31" i="4"/>
  <c r="Y27" i="4"/>
  <c r="Y10" i="4"/>
  <c r="Y30" i="4"/>
  <c r="Y26" i="4"/>
  <c r="Y14" i="4"/>
  <c r="Y19" i="4"/>
  <c r="Y12" i="4"/>
  <c r="Y22" i="4"/>
  <c r="Y18" i="4"/>
  <c r="Y34" i="4"/>
  <c r="Y15" i="4"/>
  <c r="X11" i="4"/>
  <c r="U8" i="4"/>
  <c r="V9" i="4"/>
  <c r="Z37" i="4" l="1"/>
  <c r="Y48" i="4"/>
  <c r="Y23" i="4"/>
  <c r="Y41" i="4"/>
  <c r="Y35" i="4"/>
  <c r="Y16" i="4"/>
  <c r="AA4" i="4"/>
  <c r="Z58" i="4"/>
  <c r="Z49" i="4"/>
  <c r="Z51" i="4"/>
  <c r="Z46" i="4"/>
  <c r="Z42" i="4"/>
  <c r="Z38" i="4"/>
  <c r="Z57" i="4"/>
  <c r="Z54" i="4"/>
  <c r="Z45" i="4"/>
  <c r="Z56" i="4"/>
  <c r="Z53" i="4"/>
  <c r="Z44" i="4"/>
  <c r="Z40" i="4"/>
  <c r="Z33" i="4"/>
  <c r="Z29" i="4"/>
  <c r="Z25" i="4"/>
  <c r="Z21" i="4"/>
  <c r="Z17" i="4"/>
  <c r="Z32" i="4"/>
  <c r="Z28" i="4"/>
  <c r="Z24" i="4"/>
  <c r="Z20" i="4"/>
  <c r="Z55" i="4"/>
  <c r="Z52" i="4"/>
  <c r="Z47" i="4"/>
  <c r="Z43" i="4"/>
  <c r="Z36" i="4"/>
  <c r="Z39" i="4"/>
  <c r="Z31" i="4"/>
  <c r="Z27" i="4"/>
  <c r="Z19" i="4"/>
  <c r="Z15" i="4"/>
  <c r="Z34" i="4"/>
  <c r="Z30" i="4"/>
  <c r="Z10" i="4"/>
  <c r="Z12" i="4"/>
  <c r="Z26" i="4"/>
  <c r="Z14" i="4"/>
  <c r="Z22" i="4"/>
  <c r="Z18" i="4"/>
  <c r="Z13" i="4"/>
  <c r="Y11" i="4"/>
  <c r="V8" i="4"/>
  <c r="W9" i="4"/>
  <c r="AA37" i="4" l="1"/>
  <c r="AA50" i="4"/>
  <c r="Z48" i="4"/>
  <c r="Z23" i="4"/>
  <c r="Z35" i="4"/>
  <c r="Z41" i="4"/>
  <c r="AB4" i="4"/>
  <c r="AA57" i="4"/>
  <c r="AA54" i="4"/>
  <c r="AA45" i="4"/>
  <c r="AA36" i="4"/>
  <c r="AA55" i="4"/>
  <c r="AA52" i="4"/>
  <c r="AA47" i="4"/>
  <c r="AA43" i="4"/>
  <c r="AA39" i="4"/>
  <c r="AA58" i="4"/>
  <c r="AA49" i="4"/>
  <c r="AA51" i="4"/>
  <c r="AA46" i="4"/>
  <c r="AA42" i="4"/>
  <c r="AA38" i="4"/>
  <c r="AA32" i="4"/>
  <c r="AA28" i="4"/>
  <c r="AA24" i="4"/>
  <c r="AA20" i="4"/>
  <c r="AA56" i="4"/>
  <c r="AA53" i="4"/>
  <c r="AA44" i="4"/>
  <c r="AA40" i="4"/>
  <c r="AA31" i="4"/>
  <c r="AA27" i="4"/>
  <c r="AA19" i="4"/>
  <c r="AA34" i="4"/>
  <c r="AA30" i="4"/>
  <c r="AA26" i="4"/>
  <c r="AA10" i="4"/>
  <c r="AA14" i="4"/>
  <c r="AA13" i="4"/>
  <c r="AA29" i="4"/>
  <c r="AA25" i="4"/>
  <c r="AA17" i="4"/>
  <c r="AA33" i="4"/>
  <c r="AA22" i="4"/>
  <c r="AA18" i="4"/>
  <c r="AA12" i="4"/>
  <c r="AA15" i="4"/>
  <c r="AA21" i="4"/>
  <c r="Z16" i="4"/>
  <c r="Z11" i="4"/>
  <c r="W8" i="4"/>
  <c r="X9" i="4"/>
  <c r="AB37" i="4" l="1"/>
  <c r="AB50" i="4"/>
  <c r="AA48" i="4"/>
  <c r="AA35" i="4"/>
  <c r="AA41" i="4"/>
  <c r="AA23" i="4"/>
  <c r="AA11" i="4"/>
  <c r="AA16" i="4"/>
  <c r="AC4" i="4"/>
  <c r="AC50" i="4" s="1"/>
  <c r="AB57" i="4"/>
  <c r="AB54" i="4"/>
  <c r="AB45" i="4"/>
  <c r="AB56" i="4"/>
  <c r="AB53" i="4"/>
  <c r="AB44" i="4"/>
  <c r="AB40" i="4"/>
  <c r="AB55" i="4"/>
  <c r="AB52" i="4"/>
  <c r="AB47" i="4"/>
  <c r="AB43" i="4"/>
  <c r="AB39" i="4"/>
  <c r="AB32" i="4"/>
  <c r="AB28" i="4"/>
  <c r="AB24" i="4"/>
  <c r="AB20" i="4"/>
  <c r="AB49" i="4"/>
  <c r="AB51" i="4"/>
  <c r="AB46" i="4"/>
  <c r="AB42" i="4"/>
  <c r="AB36" i="4"/>
  <c r="AB31" i="4"/>
  <c r="AB27" i="4"/>
  <c r="AB19" i="4"/>
  <c r="AB34" i="4"/>
  <c r="AB30" i="4"/>
  <c r="AB26" i="4"/>
  <c r="AB22" i="4"/>
  <c r="AB18" i="4"/>
  <c r="AB14" i="4"/>
  <c r="AB38" i="4"/>
  <c r="AB33" i="4"/>
  <c r="AB58" i="4"/>
  <c r="AB29" i="4"/>
  <c r="AB25" i="4"/>
  <c r="AB17" i="4"/>
  <c r="AB12" i="4"/>
  <c r="AB15" i="4"/>
  <c r="AB13" i="4"/>
  <c r="AB21" i="4"/>
  <c r="AB10" i="4"/>
  <c r="X8" i="4"/>
  <c r="Y9" i="4"/>
  <c r="AC37" i="4" l="1"/>
  <c r="AB41" i="4"/>
  <c r="AB48" i="4"/>
  <c r="AB23" i="4"/>
  <c r="AB35" i="4"/>
  <c r="AB16" i="4"/>
  <c r="AB11" i="4"/>
  <c r="AD4" i="4"/>
  <c r="AC56" i="4"/>
  <c r="AC53" i="4"/>
  <c r="AC44" i="4"/>
  <c r="AC40" i="4"/>
  <c r="AC58" i="4"/>
  <c r="AC49" i="4"/>
  <c r="AC51" i="4"/>
  <c r="AC46" i="4"/>
  <c r="AC42" i="4"/>
  <c r="AC38" i="4"/>
  <c r="AC57" i="4"/>
  <c r="AC54" i="4"/>
  <c r="AC45" i="4"/>
  <c r="AC36" i="4"/>
  <c r="AC31" i="4"/>
  <c r="AC27" i="4"/>
  <c r="AC19" i="4"/>
  <c r="AC15" i="4"/>
  <c r="AC55" i="4"/>
  <c r="AC52" i="4"/>
  <c r="AC47" i="4"/>
  <c r="AC43" i="4"/>
  <c r="AC39" i="4"/>
  <c r="AC34" i="4"/>
  <c r="AC30" i="4"/>
  <c r="AC26" i="4"/>
  <c r="AC22" i="4"/>
  <c r="AC18" i="4"/>
  <c r="AC33" i="4"/>
  <c r="AC29" i="4"/>
  <c r="AC25" i="4"/>
  <c r="AC32" i="4"/>
  <c r="AC17" i="4"/>
  <c r="AC14" i="4"/>
  <c r="AC28" i="4"/>
  <c r="AC24" i="4"/>
  <c r="AC20" i="4"/>
  <c r="AC12" i="4"/>
  <c r="AC13" i="4"/>
  <c r="AC10" i="4"/>
  <c r="AC21" i="4"/>
  <c r="Y8" i="4"/>
  <c r="Z9" i="4"/>
  <c r="AD37" i="4" l="1"/>
  <c r="AD50" i="4"/>
  <c r="AC41" i="4"/>
  <c r="AC48" i="4"/>
  <c r="AC35" i="4"/>
  <c r="AC23" i="4"/>
  <c r="AC11" i="4"/>
  <c r="AC16" i="4"/>
  <c r="AE4" i="4"/>
  <c r="AE50" i="4" s="1"/>
  <c r="AD56" i="4"/>
  <c r="AD53" i="4"/>
  <c r="AD44" i="4"/>
  <c r="AD40" i="4"/>
  <c r="AD55" i="4"/>
  <c r="AD52" i="4"/>
  <c r="AD47" i="4"/>
  <c r="AD43" i="4"/>
  <c r="AD58" i="4"/>
  <c r="AD49" i="4"/>
  <c r="AD51" i="4"/>
  <c r="AD46" i="4"/>
  <c r="AD42" i="4"/>
  <c r="AD38" i="4"/>
  <c r="AD31" i="4"/>
  <c r="AD27" i="4"/>
  <c r="AD19" i="4"/>
  <c r="AD36" i="4"/>
  <c r="AD54" i="4"/>
  <c r="AD45" i="4"/>
  <c r="AD39" i="4"/>
  <c r="AD34" i="4"/>
  <c r="AD30" i="4"/>
  <c r="AD26" i="4"/>
  <c r="AD22" i="4"/>
  <c r="AD57" i="4"/>
  <c r="AD33" i="4"/>
  <c r="AD29" i="4"/>
  <c r="AD25" i="4"/>
  <c r="AD21" i="4"/>
  <c r="AD17" i="4"/>
  <c r="AD13" i="4"/>
  <c r="AD32" i="4"/>
  <c r="AD28" i="4"/>
  <c r="AD24" i="4"/>
  <c r="AD20" i="4"/>
  <c r="AD12" i="4"/>
  <c r="AD10" i="4"/>
  <c r="AD18" i="4"/>
  <c r="AD15" i="4"/>
  <c r="AD14" i="4"/>
  <c r="Z8" i="4"/>
  <c r="AA9" i="4"/>
  <c r="AE37" i="4" l="1"/>
  <c r="AD35" i="4"/>
  <c r="AD41" i="4"/>
  <c r="AD23" i="4"/>
  <c r="AD48" i="4"/>
  <c r="AD16" i="4"/>
  <c r="AD11" i="4"/>
  <c r="AF4" i="4"/>
  <c r="AE55" i="4"/>
  <c r="AE52" i="4"/>
  <c r="AE47" i="4"/>
  <c r="AE43" i="4"/>
  <c r="AE39" i="4"/>
  <c r="AE58" i="4"/>
  <c r="AE57" i="4"/>
  <c r="AE54" i="4"/>
  <c r="AE45" i="4"/>
  <c r="AE36" i="4"/>
  <c r="AE56" i="4"/>
  <c r="AE53" i="4"/>
  <c r="AE44" i="4"/>
  <c r="AE40" i="4"/>
  <c r="AE49" i="4"/>
  <c r="AE51" i="4"/>
  <c r="AE46" i="4"/>
  <c r="AE42" i="4"/>
  <c r="AE34" i="4"/>
  <c r="AE30" i="4"/>
  <c r="AE26" i="4"/>
  <c r="AE22" i="4"/>
  <c r="AE18" i="4"/>
  <c r="AE14" i="4"/>
  <c r="AE33" i="4"/>
  <c r="AE29" i="4"/>
  <c r="AE25" i="4"/>
  <c r="AE21" i="4"/>
  <c r="AE17" i="4"/>
  <c r="AE38" i="4"/>
  <c r="AE32" i="4"/>
  <c r="AE28" i="4"/>
  <c r="AE24" i="4"/>
  <c r="AE20" i="4"/>
  <c r="AE12" i="4"/>
  <c r="AE27" i="4"/>
  <c r="AE15" i="4"/>
  <c r="AE13" i="4"/>
  <c r="AE10" i="4"/>
  <c r="AE31" i="4"/>
  <c r="AE19" i="4"/>
  <c r="AA8" i="4"/>
  <c r="AB9" i="4"/>
  <c r="AF37" i="4" l="1"/>
  <c r="AF50" i="4"/>
  <c r="AE48" i="4"/>
  <c r="AE35" i="4"/>
  <c r="AE41" i="4"/>
  <c r="AE23" i="4"/>
  <c r="AE16" i="4"/>
  <c r="AE11" i="4"/>
  <c r="AG4" i="4"/>
  <c r="AG50" i="4" s="1"/>
  <c r="AF55" i="4"/>
  <c r="AF52" i="4"/>
  <c r="AF47" i="4"/>
  <c r="AF43" i="4"/>
  <c r="AF39" i="4"/>
  <c r="AF58" i="4"/>
  <c r="AF49" i="4"/>
  <c r="AF51" i="4"/>
  <c r="AF46" i="4"/>
  <c r="AF42" i="4"/>
  <c r="AF57" i="4"/>
  <c r="AF54" i="4"/>
  <c r="AF45" i="4"/>
  <c r="AF36" i="4"/>
  <c r="AF34" i="4"/>
  <c r="AF30" i="4"/>
  <c r="AF26" i="4"/>
  <c r="AF22" i="4"/>
  <c r="AF18" i="4"/>
  <c r="AF56" i="4"/>
  <c r="AF53" i="4"/>
  <c r="AF44" i="4"/>
  <c r="AF40" i="4"/>
  <c r="AF33" i="4"/>
  <c r="AF29" i="4"/>
  <c r="AF25" i="4"/>
  <c r="AF21" i="4"/>
  <c r="AF38" i="4"/>
  <c r="AF32" i="4"/>
  <c r="AF28" i="4"/>
  <c r="AF24" i="4"/>
  <c r="AF20" i="4"/>
  <c r="AF31" i="4"/>
  <c r="AF27" i="4"/>
  <c r="AF15" i="4"/>
  <c r="AF13" i="4"/>
  <c r="AF14" i="4"/>
  <c r="AF10" i="4"/>
  <c r="AF19" i="4"/>
  <c r="AF17" i="4"/>
  <c r="AF12" i="4"/>
  <c r="AB8" i="4"/>
  <c r="AC9" i="4"/>
  <c r="AG37" i="4" l="1"/>
  <c r="AF35" i="4"/>
  <c r="AF41" i="4"/>
  <c r="AF23" i="4"/>
  <c r="AF48" i="4"/>
  <c r="AF16" i="4"/>
  <c r="AH4" i="4"/>
  <c r="AG58" i="4"/>
  <c r="AG49" i="4"/>
  <c r="AG51" i="4"/>
  <c r="AG46" i="4"/>
  <c r="AG42" i="4"/>
  <c r="AG38" i="4"/>
  <c r="AG57" i="4"/>
  <c r="AG56" i="4"/>
  <c r="AG53" i="4"/>
  <c r="AG44" i="4"/>
  <c r="AG40" i="4"/>
  <c r="AG55" i="4"/>
  <c r="AG52" i="4"/>
  <c r="AG47" i="4"/>
  <c r="AG43" i="4"/>
  <c r="AG39" i="4"/>
  <c r="AG36" i="4"/>
  <c r="AG54" i="4"/>
  <c r="AG45" i="4"/>
  <c r="AG33" i="4"/>
  <c r="AG29" i="4"/>
  <c r="AG25" i="4"/>
  <c r="AG21" i="4"/>
  <c r="AG17" i="4"/>
  <c r="AG13" i="4"/>
  <c r="AG32" i="4"/>
  <c r="AG28" i="4"/>
  <c r="AG24" i="4"/>
  <c r="AG20" i="4"/>
  <c r="AG31" i="4"/>
  <c r="AG27" i="4"/>
  <c r="AG15" i="4"/>
  <c r="AG26" i="4"/>
  <c r="AG18" i="4"/>
  <c r="AG30" i="4"/>
  <c r="AG22" i="4"/>
  <c r="AG10" i="4"/>
  <c r="AG19" i="4"/>
  <c r="AG14" i="4"/>
  <c r="AG12" i="4"/>
  <c r="AG34" i="4"/>
  <c r="AF11" i="4"/>
  <c r="AC8" i="4"/>
  <c r="AD9" i="4"/>
  <c r="AH37" i="4" l="1"/>
  <c r="AH50" i="4"/>
  <c r="AG48" i="4"/>
  <c r="AG35" i="4"/>
  <c r="AG16" i="4"/>
  <c r="AG11" i="4"/>
  <c r="AG23" i="4"/>
  <c r="AG41" i="4"/>
  <c r="AI4" i="4"/>
  <c r="AH58" i="4"/>
  <c r="AH49" i="4"/>
  <c r="AH51" i="4"/>
  <c r="AH46" i="4"/>
  <c r="AH42" i="4"/>
  <c r="AH38" i="4"/>
  <c r="AH57" i="4"/>
  <c r="AH54" i="4"/>
  <c r="AH45" i="4"/>
  <c r="AH56" i="4"/>
  <c r="AH53" i="4"/>
  <c r="AH44" i="4"/>
  <c r="AH40" i="4"/>
  <c r="AH33" i="4"/>
  <c r="AH29" i="4"/>
  <c r="AH25" i="4"/>
  <c r="AH21" i="4"/>
  <c r="AH17" i="4"/>
  <c r="AH55" i="4"/>
  <c r="AH52" i="4"/>
  <c r="AH47" i="4"/>
  <c r="AH43" i="4"/>
  <c r="AH39" i="4"/>
  <c r="AH32" i="4"/>
  <c r="AH28" i="4"/>
  <c r="AH24" i="4"/>
  <c r="AH20" i="4"/>
  <c r="AH31" i="4"/>
  <c r="AH27" i="4"/>
  <c r="AH19" i="4"/>
  <c r="AH15" i="4"/>
  <c r="AH34" i="4"/>
  <c r="AH30" i="4"/>
  <c r="AH26" i="4"/>
  <c r="AH18" i="4"/>
  <c r="AH13" i="4"/>
  <c r="AH22" i="4"/>
  <c r="AH10" i="4"/>
  <c r="AH12" i="4"/>
  <c r="AH36" i="4"/>
  <c r="AH14" i="4"/>
  <c r="AD8" i="4"/>
  <c r="AE9" i="4"/>
  <c r="AI37" i="4" l="1"/>
  <c r="AI50" i="4"/>
  <c r="AH48" i="4"/>
  <c r="AH35" i="4"/>
  <c r="AH41" i="4"/>
  <c r="AH23" i="4"/>
  <c r="AH16" i="4"/>
  <c r="AH11" i="4"/>
  <c r="AJ4" i="4"/>
  <c r="AI57" i="4"/>
  <c r="AI54" i="4"/>
  <c r="AI45" i="4"/>
  <c r="AI36" i="4"/>
  <c r="AI55" i="4"/>
  <c r="AI52" i="4"/>
  <c r="AI47" i="4"/>
  <c r="AI43" i="4"/>
  <c r="AI39" i="4"/>
  <c r="AI58" i="4"/>
  <c r="AI49" i="4"/>
  <c r="AI51" i="4"/>
  <c r="AI46" i="4"/>
  <c r="AI42" i="4"/>
  <c r="AI38" i="4"/>
  <c r="AI56" i="4"/>
  <c r="AI53" i="4"/>
  <c r="AI44" i="4"/>
  <c r="AI40" i="4"/>
  <c r="AI32" i="4"/>
  <c r="AI28" i="4"/>
  <c r="AI24" i="4"/>
  <c r="AI20" i="4"/>
  <c r="AI31" i="4"/>
  <c r="AI27" i="4"/>
  <c r="AI19" i="4"/>
  <c r="AI34" i="4"/>
  <c r="AI30" i="4"/>
  <c r="AI26" i="4"/>
  <c r="AI29" i="4"/>
  <c r="AI25" i="4"/>
  <c r="AI22" i="4"/>
  <c r="AI10" i="4"/>
  <c r="AI33" i="4"/>
  <c r="AI14" i="4"/>
  <c r="AI17" i="4"/>
  <c r="AI21" i="4"/>
  <c r="AI12" i="4"/>
  <c r="AI18" i="4"/>
  <c r="AI15" i="4"/>
  <c r="AI13" i="4"/>
  <c r="AE8" i="4"/>
  <c r="AF9" i="4"/>
  <c r="AJ50" i="4" l="1"/>
  <c r="AJ37" i="4"/>
  <c r="AI35" i="4"/>
  <c r="AI23" i="4"/>
  <c r="AI41" i="4"/>
  <c r="AI48" i="4"/>
  <c r="AI11" i="4"/>
  <c r="AI16" i="4"/>
  <c r="AK4" i="4"/>
  <c r="AJ57" i="4"/>
  <c r="AJ54" i="4"/>
  <c r="AJ45" i="4"/>
  <c r="AJ56" i="4"/>
  <c r="AJ53" i="4"/>
  <c r="AJ44" i="4"/>
  <c r="AJ40" i="4"/>
  <c r="AJ55" i="4"/>
  <c r="AJ52" i="4"/>
  <c r="AJ47" i="4"/>
  <c r="AJ43" i="4"/>
  <c r="AJ39" i="4"/>
  <c r="AJ49" i="4"/>
  <c r="AJ51" i="4"/>
  <c r="AJ46" i="4"/>
  <c r="AJ42" i="4"/>
  <c r="AJ32" i="4"/>
  <c r="AJ28" i="4"/>
  <c r="AJ24" i="4"/>
  <c r="AJ20" i="4"/>
  <c r="AJ31" i="4"/>
  <c r="AJ27" i="4"/>
  <c r="AJ19" i="4"/>
  <c r="AJ38" i="4"/>
  <c r="AJ34" i="4"/>
  <c r="AJ30" i="4"/>
  <c r="AJ26" i="4"/>
  <c r="AJ22" i="4"/>
  <c r="AJ18" i="4"/>
  <c r="AJ14" i="4"/>
  <c r="AJ58" i="4"/>
  <c r="AJ36" i="4"/>
  <c r="AJ33" i="4"/>
  <c r="AJ21" i="4"/>
  <c r="AJ12" i="4"/>
  <c r="AJ13" i="4"/>
  <c r="AJ15" i="4"/>
  <c r="AJ17" i="4"/>
  <c r="AJ29" i="4"/>
  <c r="AJ25" i="4"/>
  <c r="AJ10" i="4"/>
  <c r="AF8" i="4"/>
  <c r="AG9" i="4"/>
  <c r="AK37" i="4" l="1"/>
  <c r="AK50" i="4"/>
  <c r="AJ41" i="4"/>
  <c r="AJ35" i="4"/>
  <c r="AJ23" i="4"/>
  <c r="AJ48" i="4"/>
  <c r="AJ16" i="4"/>
  <c r="AJ11" i="4"/>
  <c r="AL4" i="4"/>
  <c r="AK56" i="4"/>
  <c r="AK53" i="4"/>
  <c r="AK44" i="4"/>
  <c r="AK40" i="4"/>
  <c r="AK58" i="4"/>
  <c r="AK49" i="4"/>
  <c r="AK51" i="4"/>
  <c r="AK46" i="4"/>
  <c r="AK42" i="4"/>
  <c r="AK38" i="4"/>
  <c r="AK57" i="4"/>
  <c r="AK54" i="4"/>
  <c r="AK45" i="4"/>
  <c r="AK36" i="4"/>
  <c r="AK55" i="4"/>
  <c r="AK52" i="4"/>
  <c r="AK47" i="4"/>
  <c r="AK43" i="4"/>
  <c r="AK39" i="4"/>
  <c r="AK31" i="4"/>
  <c r="AK27" i="4"/>
  <c r="AK19" i="4"/>
  <c r="AK15" i="4"/>
  <c r="AK34" i="4"/>
  <c r="AK30" i="4"/>
  <c r="AK26" i="4"/>
  <c r="AK22" i="4"/>
  <c r="AK18" i="4"/>
  <c r="AK33" i="4"/>
  <c r="AK29" i="4"/>
  <c r="AK25" i="4"/>
  <c r="AK28" i="4"/>
  <c r="AK24" i="4"/>
  <c r="AK13" i="4"/>
  <c r="AK21" i="4"/>
  <c r="AK14" i="4"/>
  <c r="AK12" i="4"/>
  <c r="AK17" i="4"/>
  <c r="AK32" i="4"/>
  <c r="AK20" i="4"/>
  <c r="AK10" i="4"/>
  <c r="AG8" i="4"/>
  <c r="AH9" i="4"/>
  <c r="AL50" i="4" l="1"/>
  <c r="AL37" i="4"/>
  <c r="AK41" i="4"/>
  <c r="AK16" i="4"/>
  <c r="AK48" i="4"/>
  <c r="AK35" i="4"/>
  <c r="AK23" i="4"/>
  <c r="AK11" i="4"/>
  <c r="AM4" i="4"/>
  <c r="AL56" i="4"/>
  <c r="AL53" i="4"/>
  <c r="AL44" i="4"/>
  <c r="AL40" i="4"/>
  <c r="AL55" i="4"/>
  <c r="AL52" i="4"/>
  <c r="AL47" i="4"/>
  <c r="AL43" i="4"/>
  <c r="AL39" i="4"/>
  <c r="AL58" i="4"/>
  <c r="AL49" i="4"/>
  <c r="AL51" i="4"/>
  <c r="AL46" i="4"/>
  <c r="AL42" i="4"/>
  <c r="AL38" i="4"/>
  <c r="AL54" i="4"/>
  <c r="AL45" i="4"/>
  <c r="AL31" i="4"/>
  <c r="AL27" i="4"/>
  <c r="AL19" i="4"/>
  <c r="AL34" i="4"/>
  <c r="AL30" i="4"/>
  <c r="AL26" i="4"/>
  <c r="AL22" i="4"/>
  <c r="AL57" i="4"/>
  <c r="AL33" i="4"/>
  <c r="AL29" i="4"/>
  <c r="AL25" i="4"/>
  <c r="AL21" i="4"/>
  <c r="AL17" i="4"/>
  <c r="AL13" i="4"/>
  <c r="AL36" i="4"/>
  <c r="AL32" i="4"/>
  <c r="AL14" i="4"/>
  <c r="AL12" i="4"/>
  <c r="AL10" i="4"/>
  <c r="AL18" i="4"/>
  <c r="AL15" i="4"/>
  <c r="AL20" i="4"/>
  <c r="AL28" i="4"/>
  <c r="AL24" i="4"/>
  <c r="AH8" i="4"/>
  <c r="AI9" i="4"/>
  <c r="AM37" i="4" l="1"/>
  <c r="AM50" i="4"/>
  <c r="AL48" i="4"/>
  <c r="AL41" i="4"/>
  <c r="AL35" i="4"/>
  <c r="AL23" i="4"/>
  <c r="AL16" i="4"/>
  <c r="AL11" i="4"/>
  <c r="AN4" i="4"/>
  <c r="AM55" i="4"/>
  <c r="AM52" i="4"/>
  <c r="AM47" i="4"/>
  <c r="AM43" i="4"/>
  <c r="AM39" i="4"/>
  <c r="AM58" i="4"/>
  <c r="AM57" i="4"/>
  <c r="AM54" i="4"/>
  <c r="AM45" i="4"/>
  <c r="AM36" i="4"/>
  <c r="AM56" i="4"/>
  <c r="AM53" i="4"/>
  <c r="AM44" i="4"/>
  <c r="AM40" i="4"/>
  <c r="AM34" i="4"/>
  <c r="AM30" i="4"/>
  <c r="AM26" i="4"/>
  <c r="AM22" i="4"/>
  <c r="AM18" i="4"/>
  <c r="AM14" i="4"/>
  <c r="AM38" i="4"/>
  <c r="AM33" i="4"/>
  <c r="AM29" i="4"/>
  <c r="AM25" i="4"/>
  <c r="AM21" i="4"/>
  <c r="AM17" i="4"/>
  <c r="AM32" i="4"/>
  <c r="AM28" i="4"/>
  <c r="AM24" i="4"/>
  <c r="AM27" i="4"/>
  <c r="AM12" i="4"/>
  <c r="AM49" i="4"/>
  <c r="AM19" i="4"/>
  <c r="AM10" i="4"/>
  <c r="AM51" i="4"/>
  <c r="AM31" i="4"/>
  <c r="AM15" i="4"/>
  <c r="AM13" i="4"/>
  <c r="AM46" i="4"/>
  <c r="AM20" i="4"/>
  <c r="AM42" i="4"/>
  <c r="AI8" i="4"/>
  <c r="AJ9" i="4"/>
  <c r="AN50" i="4" l="1"/>
  <c r="P50" i="4"/>
  <c r="AN37" i="4"/>
  <c r="P37" i="4"/>
  <c r="AM11" i="4"/>
  <c r="AM35" i="4"/>
  <c r="AM23" i="4"/>
  <c r="AM48" i="4"/>
  <c r="AM41" i="4"/>
  <c r="AO4" i="4"/>
  <c r="AN55" i="4"/>
  <c r="AN52" i="4"/>
  <c r="AN47" i="4"/>
  <c r="AN43" i="4"/>
  <c r="AN39" i="4"/>
  <c r="AN58" i="4"/>
  <c r="AN49" i="4"/>
  <c r="AN51" i="4"/>
  <c r="AN46" i="4"/>
  <c r="AN42" i="4"/>
  <c r="AN57" i="4"/>
  <c r="AN54" i="4"/>
  <c r="AN45" i="4"/>
  <c r="AN36" i="4"/>
  <c r="AN56" i="4"/>
  <c r="AN53" i="4"/>
  <c r="AN44" i="4"/>
  <c r="AN40" i="4"/>
  <c r="AN34" i="4"/>
  <c r="AN30" i="4"/>
  <c r="AN26" i="4"/>
  <c r="AN22" i="4"/>
  <c r="AN18" i="4"/>
  <c r="AN38" i="4"/>
  <c r="AN33" i="4"/>
  <c r="AN29" i="4"/>
  <c r="AN25" i="4"/>
  <c r="AN21" i="4"/>
  <c r="AN32" i="4"/>
  <c r="AN28" i="4"/>
  <c r="AN24" i="4"/>
  <c r="AN20" i="4"/>
  <c r="AN31" i="4"/>
  <c r="AN14" i="4"/>
  <c r="AN19" i="4"/>
  <c r="AN17" i="4"/>
  <c r="AN15" i="4"/>
  <c r="AN13" i="4"/>
  <c r="AN10" i="4"/>
  <c r="AN27" i="4"/>
  <c r="AN12" i="4"/>
  <c r="P29" i="4"/>
  <c r="P38" i="4"/>
  <c r="AM16" i="4"/>
  <c r="AJ8" i="4"/>
  <c r="AK9" i="4"/>
  <c r="P41" i="4" l="1"/>
  <c r="AO50" i="4"/>
  <c r="J50" i="4" s="1"/>
  <c r="P55" i="4"/>
  <c r="P19" i="4"/>
  <c r="AO37" i="4"/>
  <c r="J37" i="4" s="1"/>
  <c r="P32" i="4"/>
  <c r="P15" i="4"/>
  <c r="P56" i="4"/>
  <c r="P10" i="4"/>
  <c r="P34" i="4"/>
  <c r="P44" i="4"/>
  <c r="P20" i="4"/>
  <c r="P39" i="4"/>
  <c r="P58" i="4"/>
  <c r="P31" i="4"/>
  <c r="P54" i="4"/>
  <c r="P47" i="4"/>
  <c r="P16" i="4"/>
  <c r="P42" i="4"/>
  <c r="P49" i="4"/>
  <c r="P27" i="4"/>
  <c r="P43" i="4"/>
  <c r="P30" i="4"/>
  <c r="AN35" i="4"/>
  <c r="AN11" i="4"/>
  <c r="AN41" i="4"/>
  <c r="AN23" i="4"/>
  <c r="AN48" i="4"/>
  <c r="AN16" i="4"/>
  <c r="AO58" i="4"/>
  <c r="J58" i="4" s="1"/>
  <c r="AO49" i="4"/>
  <c r="J49" i="4" s="1"/>
  <c r="AO51" i="4"/>
  <c r="J51" i="4" s="1"/>
  <c r="AO46" i="4"/>
  <c r="J46" i="4" s="1"/>
  <c r="AO42" i="4"/>
  <c r="AO38" i="4"/>
  <c r="J38" i="4" s="1"/>
  <c r="AO34" i="4"/>
  <c r="J34" i="4" s="1"/>
  <c r="AO57" i="4"/>
  <c r="J57" i="4" s="1"/>
  <c r="AO56" i="4"/>
  <c r="J56" i="4" s="1"/>
  <c r="AO53" i="4"/>
  <c r="J53" i="4" s="1"/>
  <c r="AO44" i="4"/>
  <c r="J44" i="4" s="1"/>
  <c r="AO40" i="4"/>
  <c r="J40" i="4" s="1"/>
  <c r="AO55" i="4"/>
  <c r="J55" i="4" s="1"/>
  <c r="AO52" i="4"/>
  <c r="J52" i="4" s="1"/>
  <c r="AO47" i="4"/>
  <c r="J47" i="4" s="1"/>
  <c r="AO43" i="4"/>
  <c r="J43" i="4" s="1"/>
  <c r="AO39" i="4"/>
  <c r="J39" i="4" s="1"/>
  <c r="AO33" i="4"/>
  <c r="J33" i="4" s="1"/>
  <c r="AO29" i="4"/>
  <c r="J29" i="4" s="1"/>
  <c r="AO25" i="4"/>
  <c r="J25" i="4" s="1"/>
  <c r="AO21" i="4"/>
  <c r="J21" i="4" s="1"/>
  <c r="AO17" i="4"/>
  <c r="AO13" i="4"/>
  <c r="J13" i="4" s="1"/>
  <c r="AO32" i="4"/>
  <c r="J32" i="4" s="1"/>
  <c r="AO28" i="4"/>
  <c r="J28" i="4" s="1"/>
  <c r="AO24" i="4"/>
  <c r="AO20" i="4"/>
  <c r="J20" i="4" s="1"/>
  <c r="AO36" i="4"/>
  <c r="J36" i="4" s="1"/>
  <c r="AO31" i="4"/>
  <c r="J31" i="4" s="1"/>
  <c r="AO27" i="4"/>
  <c r="J27" i="4" s="1"/>
  <c r="AO45" i="4"/>
  <c r="J45" i="4" s="1"/>
  <c r="AO19" i="4"/>
  <c r="J19" i="4" s="1"/>
  <c r="AO30" i="4"/>
  <c r="J30" i="4" s="1"/>
  <c r="AO15" i="4"/>
  <c r="J15" i="4" s="1"/>
  <c r="AO10" i="4"/>
  <c r="AO54" i="4"/>
  <c r="J54" i="4" s="1"/>
  <c r="AO18" i="4"/>
  <c r="J18" i="4" s="1"/>
  <c r="AO26" i="4"/>
  <c r="J26" i="4" s="1"/>
  <c r="AO22" i="4"/>
  <c r="J22" i="4" s="1"/>
  <c r="AO14" i="4"/>
  <c r="J14" i="4" s="1"/>
  <c r="AO12" i="4"/>
  <c r="P21" i="4"/>
  <c r="P35" i="4"/>
  <c r="P11" i="4"/>
  <c r="P40" i="4"/>
  <c r="P52" i="4"/>
  <c r="P14" i="4"/>
  <c r="P53" i="4"/>
  <c r="P13" i="4"/>
  <c r="P12" i="4"/>
  <c r="P46" i="4"/>
  <c r="P57" i="4"/>
  <c r="P9" i="4"/>
  <c r="P36" i="4"/>
  <c r="P25" i="4"/>
  <c r="P23" i="4"/>
  <c r="P48" i="4"/>
  <c r="P24" i="4"/>
  <c r="P22" i="4"/>
  <c r="P51" i="4"/>
  <c r="P45" i="4"/>
  <c r="P28" i="4"/>
  <c r="P33" i="4"/>
  <c r="P26" i="4"/>
  <c r="P17" i="4"/>
  <c r="P18" i="4"/>
  <c r="AK8" i="4"/>
  <c r="AL9" i="4"/>
  <c r="AO48" i="4" l="1"/>
  <c r="J48" i="4" s="1"/>
  <c r="AO35" i="4"/>
  <c r="J35" i="4" s="1"/>
  <c r="J24" i="4"/>
  <c r="AO23" i="4"/>
  <c r="J23" i="4" s="1"/>
  <c r="J42" i="4"/>
  <c r="AO41" i="4"/>
  <c r="J41" i="4" s="1"/>
  <c r="AO11" i="4"/>
  <c r="AO16" i="4"/>
  <c r="J16" i="4" s="1"/>
  <c r="J17" i="4"/>
  <c r="AL8" i="4"/>
  <c r="AM9" i="4"/>
  <c r="AM8" i="4" l="1"/>
  <c r="AN9" i="4"/>
  <c r="AN8" i="4" l="1"/>
  <c r="J10" i="4"/>
  <c r="AO9" i="4"/>
  <c r="J9" i="4" s="1"/>
  <c r="J12" i="4"/>
  <c r="J11" i="4"/>
  <c r="AO8" i="4" l="1"/>
  <c r="J8" i="4" s="1"/>
</calcChain>
</file>

<file path=xl/comments1.xml><?xml version="1.0" encoding="utf-8"?>
<comments xmlns="http://schemas.openxmlformats.org/spreadsheetml/2006/main">
  <authors>
    <author>William Whiting</author>
  </authors>
  <commentList>
    <comment ref="D9" authorId="0" shapeId="0">
      <text>
        <r>
          <rPr>
            <sz val="9"/>
            <color indexed="81"/>
            <rFont val="Tahoma"/>
            <family val="2"/>
          </rPr>
          <t>The MRP Contact Person should be officially appointed by your organization's Senior Leadership/Board, and will be accountable as a main point of contact with IESO for all MRP preparation activities for that Market Organization.</t>
        </r>
      </text>
    </comment>
  </commentList>
</comments>
</file>

<file path=xl/comments2.xml><?xml version="1.0" encoding="utf-8"?>
<comments xmlns="http://schemas.openxmlformats.org/spreadsheetml/2006/main">
  <authors>
    <author>William Whiting</author>
  </authors>
  <commentList>
    <comment ref="F6" authorId="0" shapeId="0">
      <text>
        <r>
          <rPr>
            <sz val="9"/>
            <color indexed="81"/>
            <rFont val="Tahoma"/>
            <family val="2"/>
          </rPr>
          <t>The dates shown here below, indicate an ideal time-period to ensure this work is completed within, and do not represent a deadline, but simply provide a guide to ensure that you are on-schedule with your peers.</t>
        </r>
      </text>
    </comment>
    <comment ref="G6" authorId="0" shapeId="0">
      <text>
        <r>
          <rPr>
            <sz val="9"/>
            <color indexed="81"/>
            <rFont val="Tahoma"/>
            <family val="2"/>
          </rPr>
          <t xml:space="preserve">While the actual ‘Time Required’ may vary widely depending on an Organization’s size or complexity, tasks marked ‘Short’ are generally estimated to take hours or less, those marked ‘Medium’ may involve multiple days, and those marked ‘Long’ could span weeks or longer.
</t>
        </r>
      </text>
    </comment>
    <comment ref="H6" authorId="0" shapeId="0">
      <text>
        <r>
          <rPr>
            <sz val="9"/>
            <color indexed="81"/>
            <rFont val="Tahoma"/>
            <family val="2"/>
          </rPr>
          <t xml:space="preserve">Selecting 'Complete' indicates that all aspects of this task have been completed, for all IT systems, and impacted individuals within your organization and your related vendors, covering all applicable human and machine accounts for each of your Market Resources.
It does not refer only to the single User of this Checklist.
</t>
        </r>
      </text>
    </comment>
  </commentList>
</comments>
</file>

<file path=xl/sharedStrings.xml><?xml version="1.0" encoding="utf-8"?>
<sst xmlns="http://schemas.openxmlformats.org/spreadsheetml/2006/main" count="590" uniqueCount="311">
  <si>
    <t>HIDE</t>
  </si>
  <si>
    <t>Dropdown List#1</t>
  </si>
  <si>
    <t>Dropdown List #2</t>
  </si>
  <si>
    <t>Dropdown List #3</t>
  </si>
  <si>
    <t>Not Started</t>
  </si>
  <si>
    <t>In Progress</t>
  </si>
  <si>
    <t>Reviewed &amp; Not Interested</t>
  </si>
  <si>
    <t>Reviewed &amp; Interested</t>
  </si>
  <si>
    <t>Yes</t>
  </si>
  <si>
    <t>No</t>
  </si>
  <si>
    <r>
      <t>ÿ</t>
    </r>
    <r>
      <rPr>
        <sz val="11"/>
        <color theme="1"/>
        <rFont val="Calibri"/>
        <family val="2"/>
        <scheme val="minor"/>
      </rPr>
      <t xml:space="preserve">  Natural Gas/Oil Generator (dispatchable)</t>
    </r>
  </si>
  <si>
    <r>
      <t>ÿ</t>
    </r>
    <r>
      <rPr>
        <sz val="11"/>
        <color theme="1"/>
        <rFont val="Calibri"/>
        <family val="2"/>
        <scheme val="minor"/>
      </rPr>
      <t xml:space="preserve">  Energy Storage Resource (dispatchable)</t>
    </r>
  </si>
  <si>
    <r>
      <t>ÿ</t>
    </r>
    <r>
      <rPr>
        <sz val="11"/>
        <color theme="1"/>
        <rFont val="Calibri"/>
        <family val="2"/>
        <scheme val="minor"/>
      </rPr>
      <t xml:space="preserve">  Ancillary Service Provider </t>
    </r>
  </si>
  <si>
    <r>
      <t>ÿ</t>
    </r>
    <r>
      <rPr>
        <sz val="11"/>
        <color theme="1"/>
        <rFont val="Calibri"/>
        <family val="2"/>
        <scheme val="minor"/>
      </rPr>
      <t xml:space="preserve">  Natural Gas/Oil Generator (non-dispatchable)</t>
    </r>
  </si>
  <si>
    <r>
      <t>ÿ</t>
    </r>
    <r>
      <rPr>
        <sz val="11"/>
        <color theme="1"/>
        <rFont val="Calibri"/>
        <family val="2"/>
        <scheme val="minor"/>
      </rPr>
      <t xml:space="preserve">  Energy Storage Resource (self-scheduling)</t>
    </r>
  </si>
  <si>
    <r>
      <t>ÿ</t>
    </r>
    <r>
      <rPr>
        <sz val="11"/>
        <color theme="1"/>
        <rFont val="Calibri"/>
        <family val="2"/>
        <scheme val="minor"/>
      </rPr>
      <t xml:space="preserve">  Transmission Rights Participant</t>
    </r>
  </si>
  <si>
    <r>
      <t>ÿ</t>
    </r>
    <r>
      <rPr>
        <sz val="11"/>
        <color theme="1"/>
        <rFont val="Calibri"/>
        <family val="2"/>
        <scheme val="minor"/>
      </rPr>
      <t xml:space="preserve">  Biogas/Biomass Generator (dispatchable)</t>
    </r>
  </si>
  <si>
    <r>
      <t>ÿ</t>
    </r>
    <r>
      <rPr>
        <sz val="11"/>
        <color theme="1"/>
        <rFont val="Calibri"/>
        <family val="2"/>
        <scheme val="minor"/>
      </rPr>
      <t xml:space="preserve">  Local Distribution Company</t>
    </r>
  </si>
  <si>
    <r>
      <t>ÿ</t>
    </r>
    <r>
      <rPr>
        <sz val="11"/>
        <color theme="1"/>
        <rFont val="Calibri"/>
        <family val="2"/>
        <scheme val="minor"/>
      </rPr>
      <t xml:space="preserve">  Other Market Participant role</t>
    </r>
  </si>
  <si>
    <r>
      <t>ÿ</t>
    </r>
    <r>
      <rPr>
        <sz val="11"/>
        <color theme="1"/>
        <rFont val="Calibri"/>
        <family val="2"/>
        <scheme val="minor"/>
      </rPr>
      <t xml:space="preserve">  Biogas/Biomass Generator (non-dispatchable)</t>
    </r>
  </si>
  <si>
    <r>
      <t>ÿ</t>
    </r>
    <r>
      <rPr>
        <sz val="11"/>
        <color theme="1"/>
        <rFont val="Calibri"/>
        <family val="2"/>
        <scheme val="minor"/>
      </rPr>
      <t xml:space="preserve">  Transmission Company</t>
    </r>
  </si>
  <si>
    <r>
      <t>ÿ</t>
    </r>
    <r>
      <rPr>
        <sz val="11"/>
        <color theme="1"/>
        <rFont val="Calibri"/>
        <family val="2"/>
        <scheme val="minor"/>
      </rPr>
      <t xml:space="preserve">  Hydroelectric Generator (dispatchable)</t>
    </r>
  </si>
  <si>
    <r>
      <t>ÿ</t>
    </r>
    <r>
      <rPr>
        <sz val="11"/>
        <color theme="1"/>
        <rFont val="Calibri"/>
        <family val="2"/>
        <scheme val="minor"/>
      </rPr>
      <t xml:space="preserve">  Dispatchable Load</t>
    </r>
  </si>
  <si>
    <t>New Roles you are considering/intending:</t>
  </si>
  <si>
    <r>
      <t>ÿ</t>
    </r>
    <r>
      <rPr>
        <sz val="11"/>
        <color theme="1"/>
        <rFont val="Calibri"/>
        <family val="2"/>
        <scheme val="minor"/>
      </rPr>
      <t xml:space="preserve">  Hydroelectric Generator (non-dispatchable)</t>
    </r>
  </si>
  <si>
    <r>
      <t>ÿ</t>
    </r>
    <r>
      <rPr>
        <sz val="11"/>
        <color theme="1"/>
        <rFont val="Calibri"/>
        <family val="2"/>
        <scheme val="minor"/>
      </rPr>
      <t xml:space="preserve">  Non Dispatchable Load</t>
    </r>
  </si>
  <si>
    <r>
      <t>ÿ</t>
    </r>
    <r>
      <rPr>
        <sz val="11"/>
        <color theme="1"/>
        <rFont val="Calibri"/>
        <family val="2"/>
        <scheme val="minor"/>
      </rPr>
      <t xml:space="preserve">  Price Responsive Load</t>
    </r>
  </si>
  <si>
    <r>
      <t>ÿ</t>
    </r>
    <r>
      <rPr>
        <sz val="11"/>
        <color theme="1"/>
        <rFont val="Calibri"/>
        <family val="2"/>
        <scheme val="minor"/>
      </rPr>
      <t xml:space="preserve">  Nuclear Generator(dispatchable)</t>
    </r>
  </si>
  <si>
    <r>
      <t>ÿ</t>
    </r>
    <r>
      <rPr>
        <sz val="11"/>
        <color theme="1"/>
        <rFont val="Calibri"/>
        <family val="2"/>
        <scheme val="minor"/>
      </rPr>
      <t xml:space="preserve">  Hourly Demand Response</t>
    </r>
  </si>
  <si>
    <r>
      <t>ÿ</t>
    </r>
    <r>
      <rPr>
        <sz val="11"/>
        <color theme="1"/>
        <rFont val="Calibri"/>
        <family val="2"/>
        <scheme val="minor"/>
      </rPr>
      <t xml:space="preserve">  Virtual Transaction Energy Trader</t>
    </r>
  </si>
  <si>
    <r>
      <t>ÿ</t>
    </r>
    <r>
      <rPr>
        <sz val="11"/>
        <color theme="1"/>
        <rFont val="Calibri"/>
        <family val="2"/>
        <scheme val="minor"/>
      </rPr>
      <t xml:space="preserve">  Nuclear Generator (non-dispatchable)</t>
    </r>
  </si>
  <si>
    <r>
      <t>ÿ</t>
    </r>
    <r>
      <rPr>
        <sz val="11"/>
        <color theme="1"/>
        <rFont val="Calibri"/>
        <family val="2"/>
        <scheme val="minor"/>
      </rPr>
      <t xml:space="preserve">  Intertie Trader (Imports and Exports)</t>
    </r>
  </si>
  <si>
    <r>
      <t xml:space="preserve">ÿ  </t>
    </r>
    <r>
      <rPr>
        <sz val="11"/>
        <color theme="1"/>
        <rFont val="Calibri"/>
        <family val="2"/>
        <scheme val="minor"/>
      </rPr>
      <t>Adding a new Participation Segment or Resource during the 2023-2025 preparation period (check also the applicable segment)</t>
    </r>
  </si>
  <si>
    <r>
      <t>ÿ</t>
    </r>
    <r>
      <rPr>
        <sz val="11"/>
        <color theme="1"/>
        <rFont val="Calibri"/>
        <family val="2"/>
        <scheme val="minor"/>
      </rPr>
      <t xml:space="preserve">  Wind/Solar Generator (dispatchable)</t>
    </r>
  </si>
  <si>
    <r>
      <t>ÿ</t>
    </r>
    <r>
      <rPr>
        <sz val="11"/>
        <color theme="1"/>
        <rFont val="Calibri"/>
        <family val="2"/>
        <scheme val="minor"/>
      </rPr>
      <t xml:space="preserve">  Wind/Solar Generator (non-dispatchable)</t>
    </r>
  </si>
  <si>
    <t>Content</t>
  </si>
  <si>
    <t>Objective</t>
  </si>
  <si>
    <t>Market Segment(s)</t>
  </si>
  <si>
    <t>Sign Up for IESO’s Market Renewal Program Newsletter</t>
  </si>
  <si>
    <t>Awareness for participants’ staff relating to all MRP training and activities</t>
  </si>
  <si>
    <t>Action</t>
  </si>
  <si>
    <t>Q2 2023</t>
  </si>
  <si>
    <t>All</t>
  </si>
  <si>
    <t>Develop an Implementation Plan</t>
  </si>
  <si>
    <t>Q3 2023</t>
  </si>
  <si>
    <t>Review Contact Roles and System Accesses</t>
  </si>
  <si>
    <t>Required new contact role for all dispatchable participants</t>
  </si>
  <si>
    <t>Q4 2024</t>
  </si>
  <si>
    <t>Q1 2024</t>
  </si>
  <si>
    <t>GD</t>
  </si>
  <si>
    <t>GN</t>
  </si>
  <si>
    <t>BD</t>
  </si>
  <si>
    <t>BN</t>
  </si>
  <si>
    <t>HD</t>
  </si>
  <si>
    <t>Segment Name</t>
  </si>
  <si>
    <t>HN</t>
  </si>
  <si>
    <t>ND</t>
  </si>
  <si>
    <t>NN</t>
  </si>
  <si>
    <t>RD</t>
  </si>
  <si>
    <t>RN</t>
  </si>
  <si>
    <t>Logic Chart</t>
  </si>
  <si>
    <t>SD</t>
  </si>
  <si>
    <t>SS</t>
  </si>
  <si>
    <t>LD</t>
  </si>
  <si>
    <t>TR</t>
  </si>
  <si>
    <t>DL</t>
  </si>
  <si>
    <t>NL</t>
  </si>
  <si>
    <t>DR</t>
  </si>
  <si>
    <t>IT</t>
  </si>
  <si>
    <t>AS</t>
  </si>
  <si>
    <t>T2</t>
  </si>
  <si>
    <t>OT</t>
  </si>
  <si>
    <t>PL</t>
  </si>
  <si>
    <t>VT</t>
  </si>
  <si>
    <t>NW</t>
  </si>
  <si>
    <t>GD,GN,BD,BN,HD,HN,ND,NN,RD,RN,SD,SS,LD,TR,DL,NL,DR,IT,AS,T2,OT,PL,VT,NW</t>
  </si>
  <si>
    <t>GD,__,BD,__,HD,__,ND,__,RD,__,SD,__,__,__,DL,__,__,IT,__,__,__,__,__,__</t>
  </si>
  <si>
    <t>__,__,__,__,__,__,__,__,__,__,__,__,LD,__,DL,NL,DR,__,__,__,__,PL,__,__</t>
  </si>
  <si>
    <t>Segments Selected</t>
  </si>
  <si>
    <t># of char=71</t>
  </si>
  <si>
    <t>Organization Short Name:</t>
  </si>
  <si>
    <t>Organization Name:</t>
  </si>
  <si>
    <t>Rights Admin Name:</t>
  </si>
  <si>
    <t>MRP Contact Person:</t>
  </si>
  <si>
    <t>Market Registration #:</t>
  </si>
  <si>
    <t>SHOW</t>
  </si>
  <si>
    <t>List 1</t>
  </si>
  <si>
    <t>__,__,__,__,__,__,__,__,__,__,__,__,__,__,__,__,__,__,__,__,__,PL,VT,__</t>
  </si>
  <si>
    <t>Task</t>
  </si>
  <si>
    <t>Medium</t>
  </si>
  <si>
    <r>
      <t>Market Participation Segments</t>
    </r>
    <r>
      <rPr>
        <sz val="11"/>
        <color theme="1"/>
        <rFont val="Calibri"/>
        <family val="2"/>
        <scheme val="minor"/>
      </rPr>
      <t xml:space="preserve"> (click all that apply now/may apply in future to your Organization, currently and under MRP):</t>
    </r>
  </si>
  <si>
    <t>Cell for freeze frames</t>
  </si>
  <si>
    <t>Checklist Logic - should each row HIDE/SHOW, based on entries from Tab 1, that show here on row 3</t>
  </si>
  <si>
    <t>Click 'OK' here for Segment Filter Update-&gt;</t>
  </si>
  <si>
    <t>AN IESO MARKETPLACE TRAINING PUBLICATION</t>
  </si>
  <si>
    <t>This guide has been prepared to assist in the IESO training of market participants. Users of this guide are reminded that they remain responsible for complying with all of their obligations under the market rules and associated policies, standards and procedures relating to the subject matter of this guide, even if such obligations are not specifically referred to herein. While every effort has been made to ensure that any extracts from the market rules or other documents in this guide are accurate and up to date, users must be aware that the specific provisions of the market rules or particular document posted on the web site of Ontario’s Independent Electricity System Operator shall govern. </t>
  </si>
  <si>
    <t>Accessibility Disclaimer</t>
  </si>
  <si>
    <r>
      <t xml:space="preserve">This is a locked, fillable form and not all of the content in this document may be captured by a screen-reading device. If you require additional assistance to complete and submit this form, please contact </t>
    </r>
    <r>
      <rPr>
        <b/>
        <sz val="11"/>
        <color rgb="FF00B0F0"/>
        <rFont val="Calibri"/>
        <family val="2"/>
        <scheme val="minor"/>
      </rPr>
      <t>Market.Renewal@ieso.ca</t>
    </r>
    <r>
      <rPr>
        <sz val="11"/>
        <color theme="1"/>
        <rFont val="Calibri"/>
        <family val="2"/>
        <scheme val="minor"/>
      </rPr>
      <t xml:space="preserve"> </t>
    </r>
  </si>
  <si>
    <t>Market Renewal Program - 
Readiness Checklist for Market Participants</t>
  </si>
  <si>
    <r>
      <rPr>
        <b/>
        <sz val="20"/>
        <color theme="1"/>
        <rFont val="Calibri"/>
        <family val="2"/>
        <scheme val="minor"/>
      </rPr>
      <t xml:space="preserve">                </t>
    </r>
    <r>
      <rPr>
        <b/>
        <u/>
        <sz val="20"/>
        <color theme="1"/>
        <rFont val="Calibri"/>
        <family val="2"/>
        <scheme val="minor"/>
      </rPr>
      <t>MRP Readiness Checklist for Market Participants</t>
    </r>
  </si>
  <si>
    <t>Does Not Apply</t>
  </si>
  <si>
    <t>Complete</t>
  </si>
  <si>
    <t>code matches sub-codes</t>
  </si>
  <si>
    <t>(Note: Each time you add or remove a segment category here, you must also click on the Checklist Tab, select the Down Arrow in the top right corner, marked "Segment Filter Update", then click OK, in order to show or hide additional tasks for that Market Segment category.)</t>
  </si>
  <si>
    <t>Note: Nuclear non-dispatch is disabled here; there are no current MPs in this group.</t>
  </si>
  <si>
    <t>Date:</t>
  </si>
  <si>
    <t>Version #:</t>
  </si>
  <si>
    <r>
      <t>ÿ</t>
    </r>
    <r>
      <rPr>
        <sz val="11"/>
        <color theme="1"/>
        <rFont val="Calibri"/>
        <family val="2"/>
        <scheme val="minor"/>
      </rPr>
      <t xml:space="preserve">  Natural Gas/Oil Generator (dispatchable, including NQS)</t>
    </r>
  </si>
  <si>
    <r>
      <t>ÿ</t>
    </r>
    <r>
      <rPr>
        <sz val="11"/>
        <color theme="1"/>
        <rFont val="Calibri"/>
        <family val="2"/>
        <scheme val="minor"/>
      </rPr>
      <t xml:space="preserve">  Biogas/Biomass Generator (dispatchable, including NQS)</t>
    </r>
  </si>
  <si>
    <r>
      <t>ÿ</t>
    </r>
    <r>
      <rPr>
        <sz val="11"/>
        <color rgb="FFFF0000"/>
        <rFont val="Calibri"/>
        <family val="2"/>
        <scheme val="minor"/>
      </rPr>
      <t xml:space="preserve">  Nuclear Generator (non-dispatchable)</t>
    </r>
  </si>
  <si>
    <r>
      <t>ÿ</t>
    </r>
    <r>
      <rPr>
        <sz val="11"/>
        <color theme="1"/>
        <rFont val="Calibri"/>
        <family val="2"/>
        <scheme val="minor"/>
      </rPr>
      <t xml:space="preserve">  Electricity Storage Resource (dispatchable)</t>
    </r>
  </si>
  <si>
    <r>
      <t>ÿ</t>
    </r>
    <r>
      <rPr>
        <sz val="11"/>
        <color theme="1"/>
        <rFont val="Calibri"/>
        <family val="2"/>
        <scheme val="minor"/>
      </rPr>
      <t xml:space="preserve">  Electricity Storage Resource (self-scheduling)</t>
    </r>
  </si>
  <si>
    <t>Action/ Testing/ Awareness</t>
  </si>
  <si>
    <t>Time Required for Task (Long/
Medium/
Short)</t>
  </si>
  <si>
    <t xml:space="preserve"> Task Progress (select option)</t>
  </si>
  <si>
    <t>See also hidden tab called "Dropdowns"</t>
  </si>
  <si>
    <t>Awareness</t>
  </si>
  <si>
    <t>Getting Started with Market Renewal</t>
  </si>
  <si>
    <t>Short</t>
  </si>
  <si>
    <t>Identify a primary contact for MRP; Identify key resources to participate in testing and training efforts, and internal processes that need to be updated</t>
  </si>
  <si>
    <t>Testing Connectivity to IESO Systems</t>
  </si>
  <si>
    <t>Review the Connectivity Testing Test Plan</t>
  </si>
  <si>
    <t>The Test Plan: [[future link to materials]]</t>
  </si>
  <si>
    <t>Understanding of the activities, roles, and responsibilities during connectivity testing</t>
  </si>
  <si>
    <t>Long</t>
  </si>
  <si>
    <t>Review IT System Requirements</t>
  </si>
  <si>
    <t>Review Participant Technical Reference Manual [[future link to materials]]</t>
  </si>
  <si>
    <t>Confirmation that all hardware and software meets the IESO’s standards for MRP</t>
  </si>
  <si>
    <t>Test links to IESO Tools [[future link to materials]]</t>
  </si>
  <si>
    <t>Confirm access to IESO platforms, for users and API machine accounts</t>
  </si>
  <si>
    <t>Review Online IESO information  [[future link to Online IESO training guide]]</t>
  </si>
  <si>
    <t>Confirm all contacts, users, and machine accounts have the right access roles and are ready for Market Trials</t>
  </si>
  <si>
    <t>Q2 2024</t>
  </si>
  <si>
    <t>Authorization Process for Market Renewal</t>
  </si>
  <si>
    <t>Alert MRP Team of intent to register as a Price Responsive Load or Virtual Transaction Energy Trader</t>
  </si>
  <si>
    <t>Provide a contact so IESO can follow up on readiness activities</t>
  </si>
  <si>
    <t>Virtual Traders, Price Responsive Loads</t>
  </si>
  <si>
    <t>If not a registered MP, begin Authorization Process</t>
  </si>
  <si>
    <t>Virtual Traders, Price Responsive Loads, other new MPs</t>
  </si>
  <si>
    <t>Receive approval for above Application for Authorization to Participate</t>
  </si>
  <si>
    <t>Obtain approval on Application for Authorization</t>
  </si>
  <si>
    <t>Before Q2 2025</t>
  </si>
  <si>
    <t>Review the “Becoming a Virtual Trader” Guide</t>
  </si>
  <si>
    <t>Comprehensive information can be found here: [[future link to material]]</t>
  </si>
  <si>
    <t>Understanding of the steps needed to participate</t>
  </si>
  <si>
    <t>Virtual Traders only</t>
  </si>
  <si>
    <t>Review the “Becoming a Price Responsive Load” Guide</t>
  </si>
  <si>
    <t>Use [[future link to training guide]]</t>
  </si>
  <si>
    <t>Conformity with Market Rules for Hourly Demand Response meeting physical Demand Response obligation through a Price Responsive Load</t>
  </si>
  <si>
    <t>Q1 2025</t>
  </si>
  <si>
    <t>Price Responsive Loads only</t>
  </si>
  <si>
    <t>Preparation Steps for Registration, including Market Power Mitigation</t>
  </si>
  <si>
    <t>Enter Market Control Entity information for each applicable resource</t>
  </si>
  <si>
    <t>More information and instructions can be found here: [[future link to training guide for Market Control Entity]]</t>
  </si>
  <si>
    <t>Understand, then provide, the required information on Market Control Entity</t>
  </si>
  <si>
    <t>Dispatchable Generators,  Dispatchable Loads, PRL, Intertie Traders, Virtual Traders, Electricity Storage</t>
  </si>
  <si>
    <t>Review training material for awareness, and review Reference Level and Reference Quantity information in Online IESO</t>
  </si>
  <si>
    <t>More information at: [[future link to Quick Take and Training Guide]]</t>
  </si>
  <si>
    <t>Understand role of Reference Levels and Reference Quantities, and understand how to submit/review relevant information</t>
  </si>
  <si>
    <t>Assign a Market Power Mitigation Contact in Online IESO</t>
  </si>
  <si>
    <t>Background educational material and step-by-step user guide [[future links to user guide]]</t>
  </si>
  <si>
    <t>Review Prudential Support Obligations in Online IESO</t>
  </si>
  <si>
    <t>More information found here: [[future link to Quick Take and Training Guide]]</t>
  </si>
  <si>
    <t>Understand how the price basis for Prudential Support is changing, and review collateral requirements</t>
  </si>
  <si>
    <t>Awareness and Action</t>
  </si>
  <si>
    <t>All  (except Transmitters, Ancillary Services, TR holders and Other)</t>
  </si>
  <si>
    <t>Post the Prudential Support for PRL and Virtual Traders</t>
  </si>
  <si>
    <t>Training Guide: [[future link to Quick Take and Training Guide]]</t>
  </si>
  <si>
    <t>Q2 2025</t>
  </si>
  <si>
    <t>Price Responsive Loads, Virtual Traders</t>
  </si>
  <si>
    <t>Understand and be able to review/enter new resource parameters</t>
  </si>
  <si>
    <t>Testing</t>
  </si>
  <si>
    <t>Q3 2024</t>
  </si>
  <si>
    <t>Hydroelectric Generators</t>
  </si>
  <si>
    <t>Review and enter new Thermal State Registration Parameters</t>
  </si>
  <si>
    <t>Understand and be able to review/enter new resource parameters, like thermal states</t>
  </si>
  <si>
    <t>Gas/Oil/Bio-Gas/Biomass Generators</t>
  </si>
  <si>
    <t>Review and enter Registration Parameters for Pseudo Unit modelling, and Combustion Turbine allocations</t>
  </si>
  <si>
    <t>Understand how to elect for Pseudo Unit settlement and confirm resource parameters</t>
  </si>
  <si>
    <t>Review and enter new Registration Parameters for Price Responsive Loads and Virtual Traders</t>
  </si>
  <si>
    <t>Understand and be able to review/enter new parameters</t>
  </si>
  <si>
    <t>Review Generator Offer Guarantee training material</t>
  </si>
  <si>
    <t>More information here: [[future link to training guide]]</t>
  </si>
  <si>
    <t>Understand eligibility and settlement</t>
  </si>
  <si>
    <t>NQS Generators (Gas/Oil/Bio-Gas/Biomass)</t>
  </si>
  <si>
    <t>Review Intertie Offer Guarantee training material</t>
  </si>
  <si>
    <t>Intertie Traders</t>
  </si>
  <si>
    <t>Market Operations Preparation</t>
  </si>
  <si>
    <t>Confirm “Energy Market Access Flag” for resources providing bids/offers</t>
  </si>
  <si>
    <t>More information here: [[future link to User Guide]]</t>
  </si>
  <si>
    <t>Requirement for dispatchable participant to verify</t>
  </si>
  <si>
    <t>Review details on changes to market processes and timing</t>
  </si>
  <si>
    <t>More information Here: [[future link to Market Timing Graphic]]</t>
  </si>
  <si>
    <t>Understand changes to market processes and timing, and make corresponding changes in MP business processes</t>
  </si>
  <si>
    <t>Review details on submitting forecasts into the Day-Ahead Market for Variable Generators</t>
  </si>
  <si>
    <t>More information here: [[future link to the Training Guide]]</t>
  </si>
  <si>
    <t>Review options for active versus passive Variable Generator participation in the renewed market</t>
  </si>
  <si>
    <t>Dispatchable Wind/Solar Generators</t>
  </si>
  <si>
    <r>
      <t>Critical Task</t>
    </r>
    <r>
      <rPr>
        <sz val="11"/>
        <color theme="1"/>
        <rFont val="Calibri"/>
        <family val="2"/>
        <scheme val="minor"/>
      </rPr>
      <t>: Review and test revised IESO reports (MP to choose most relevant ones)</t>
    </r>
  </si>
  <si>
    <t>Participants can review the sample and schema files for the many new and revised reports (public and private)</t>
  </si>
  <si>
    <t>From Q3 2023  through to 2024 testing period</t>
  </si>
  <si>
    <t>Update MP’s API tools (if applicable)</t>
  </si>
  <si>
    <t>Prepare conforming changes to API (Application Programming Interface) accounts, update internal business processes</t>
  </si>
  <si>
    <t>System Testing and Market Trials for Market Participants</t>
  </si>
  <si>
    <t>Agree to terms for using testing tool for market trials</t>
  </si>
  <si>
    <t>Review and agree to terms of use here: [[future Link to EULA agreement]]</t>
  </si>
  <si>
    <t>Participants planning to test should review and accept terms for using test planning software</t>
  </si>
  <si>
    <r>
      <t>Critical Task:</t>
    </r>
    <r>
      <rPr>
        <sz val="11"/>
        <color theme="1"/>
        <rFont val="Calibri"/>
        <family val="2"/>
        <scheme val="minor"/>
      </rPr>
      <t xml:space="preserve"> Participate in Market Trials for authorization and resource registration via Online IESO</t>
    </r>
  </si>
  <si>
    <t>Testing to determine if MPs can enter new organization details in Online IESO</t>
  </si>
  <si>
    <t>Dispatchable Generators, Dispatchable Loads, Electricity Storage, PRLs, Virtual Traders, Intertie Traders, Hourly Demand Response</t>
  </si>
  <si>
    <r>
      <t>Critical Task:</t>
    </r>
    <r>
      <rPr>
        <sz val="11"/>
        <color theme="1"/>
        <rFont val="Calibri"/>
        <family val="2"/>
        <scheme val="minor"/>
      </rPr>
      <t xml:space="preserve"> Participate in Market Trials for submitting dispatch data into EMI/MIM</t>
    </r>
  </si>
  <si>
    <t>Test the systems for submitting bids/offers to EMI, including API Testing</t>
  </si>
  <si>
    <t>Dispatchable Generators, Dispatchable Loads, Electricity Storage, PRLs, Virtual Traders, Hourly Demand Response, Intertie Traders</t>
  </si>
  <si>
    <r>
      <t>Critical Task:</t>
    </r>
    <r>
      <rPr>
        <sz val="11"/>
        <color theme="1"/>
        <rFont val="Calibri"/>
        <family val="2"/>
        <scheme val="minor"/>
      </rPr>
      <t xml:space="preserve"> Participate in Market Trials for receiving dispatch instructions through Dispatch Service</t>
    </r>
  </si>
  <si>
    <t>Test the systems for Dispatch Service, including API Testing</t>
  </si>
  <si>
    <r>
      <t>Critical Task:</t>
    </r>
    <r>
      <rPr>
        <sz val="11"/>
        <color theme="1"/>
        <rFont val="Calibri"/>
        <family val="2"/>
        <scheme val="minor"/>
      </rPr>
      <t xml:space="preserve"> Participate in Market Trials for submitting new Settlements Form</t>
    </r>
  </si>
  <si>
    <t>Test if MP able to submit Fuel Cost Compensation claims, resulting from Generator Offer Guarantees (GOG)</t>
  </si>
  <si>
    <t>GOG-eligible NQS Generators only  (gas/oil/bio-gas/biomass)</t>
  </si>
  <si>
    <r>
      <t>Critical Task:</t>
    </r>
    <r>
      <rPr>
        <sz val="11"/>
        <color theme="1"/>
        <rFont val="Calibri"/>
        <family val="2"/>
        <scheme val="minor"/>
      </rPr>
      <t xml:space="preserve"> Participate in End-to-End Testing of business processes and tools</t>
    </r>
  </si>
  <si>
    <t>Open-ended testing for the flow of data and integration of systems from beginning to end</t>
  </si>
  <si>
    <t>Training and Education for Market Participant Staff</t>
  </si>
  <si>
    <t>Review training on price formation</t>
  </si>
  <si>
    <t>[[future link to training guide]]</t>
  </si>
  <si>
    <t>Fully understand how new pricing structures will work</t>
  </si>
  <si>
    <t>Review training on Economic Operating Point and Make-Whole Payments</t>
  </si>
  <si>
    <t>Understand how EOP and MWP work in the renewed markets</t>
  </si>
  <si>
    <t>Dispatchable MPs</t>
  </si>
  <si>
    <t>Review training on Market Power Mitigation (MPM)</t>
  </si>
  <si>
    <t>[[future link to training guides]]</t>
  </si>
  <si>
    <t>Dispatchable Generators, Dispatchable Loads, Electricity Storage, Intertie Traders, PRL, Virtual Traders</t>
  </si>
  <si>
    <t>Review training on Settlement Statements and Invoicing</t>
  </si>
  <si>
    <t>[[future link to training guide, charge types]]</t>
  </si>
  <si>
    <t>Understanding settlements in the renewed market</t>
  </si>
  <si>
    <t>Review training on the Enhanced Pre-Dispatch Optimization</t>
  </si>
  <si>
    <t>Understand how the IESO’s optimization functions work</t>
  </si>
  <si>
    <t>Review registration-related training materials</t>
  </si>
  <si>
    <t>Overview: [[future link to MRP training summary/guides]]</t>
  </si>
  <si>
    <t>Understanding of registration activities, like prudential review, registering Market Power Mitigation related data, etc.</t>
  </si>
  <si>
    <t>Review training materials for new registration and dispatch parameters</t>
  </si>
  <si>
    <t>Understanding of new data parameters, like hydro and pseudo-unit modelling, etc.</t>
  </si>
  <si>
    <t>Review training materials for daily operations</t>
  </si>
  <si>
    <t>Understanding of daily market processes, availability declaration envelope, entering, submitting, revising bids and offers, etc.</t>
  </si>
  <si>
    <t>Review training materials for pricing</t>
  </si>
  <si>
    <t>Understanding of market structures affecting pricing, like  administrative pricing, congestion rents, etc.</t>
  </si>
  <si>
    <t>Review training materials for market outputs and reporting</t>
  </si>
  <si>
    <t>Understanding of reporting of market outcomes</t>
  </si>
  <si>
    <t>Awareness
Action</t>
  </si>
  <si>
    <t>Q4 2023
Q4 2024</t>
  </si>
  <si>
    <t>Short
Medium</t>
  </si>
  <si>
    <t>Dispatchable Generators (including Electricity Storage), Dispatchable Loads (for Operating Reserve only)    
Intertie Traders (Awareness Step Only)</t>
  </si>
  <si>
    <t>Data Parameters List: [[future link]]
How they will work: [[future link to Training Guide]]
Testing Info: [[future link to Market Trials plan]]</t>
  </si>
  <si>
    <t>Testing
Action</t>
  </si>
  <si>
    <t>Q3 2024
Q4 2024</t>
  </si>
  <si>
    <t>Short
Short</t>
  </si>
  <si>
    <t>Data Parameters List: [[future link]]
How they will work: [[future link to Training Guide]]
Testing Info: [[future link to Market Trials]]</t>
  </si>
  <si>
    <t>Medium
Medium</t>
  </si>
  <si>
    <t>Data Parameters List: [[future link]]
How they will work: [[future link to Training Guide]]
Testing Info: [[future link to Market Trials webpage for info]]</t>
  </si>
  <si>
    <t>Generators, Electricity Storage, Dispatchable Loads, PRL, Hourly Demand Response,  Intertie Traders, Virtual Traders</t>
  </si>
  <si>
    <t>More information here: [[future link to Testing plan, and detail on batching]]
Reports Location: [[future link to IESO Reports sandbox]]</t>
  </si>
  <si>
    <t>Testing Webpage: [[future link to Market Trials test plan]]
Test Plans: [[future Link to Test Plans]]</t>
  </si>
  <si>
    <t>Testing Webpage: [[future link to Market Trials test plan]]
Test Plans: [[future link to Test Plan and training guides]]</t>
  </si>
  <si>
    <t>January 2024</t>
  </si>
  <si>
    <t>October 2023</t>
  </si>
  <si>
    <t>Hide Columns K to AO (only), Column J also has hidden text, in white font</t>
  </si>
  <si>
    <t>Hide Row</t>
  </si>
  <si>
    <r>
      <rPr>
        <sz val="11"/>
        <rFont val="Calibri"/>
        <family val="2"/>
        <scheme val="minor"/>
      </rPr>
      <t xml:space="preserve">Sign-up at: </t>
    </r>
    <r>
      <rPr>
        <u/>
        <sz val="11"/>
        <color theme="10"/>
        <rFont val="Calibri"/>
        <family val="2"/>
        <scheme val="minor"/>
      </rPr>
      <t>www.ieso.ca/subscribe</t>
    </r>
  </si>
  <si>
    <r>
      <rPr>
        <sz val="11"/>
        <rFont val="Calibri"/>
        <family val="2"/>
        <scheme val="minor"/>
      </rPr>
      <t xml:space="preserve">Review this Readiness Checklist and </t>
    </r>
    <r>
      <rPr>
        <u/>
        <sz val="11"/>
        <color theme="10"/>
        <rFont val="Calibri"/>
        <family val="2"/>
        <scheme val="minor"/>
      </rPr>
      <t>Day-In-The-Life documentation</t>
    </r>
  </si>
  <si>
    <r>
      <rPr>
        <sz val="11"/>
        <rFont val="Calibri"/>
        <family val="2"/>
        <scheme val="minor"/>
      </rPr>
      <t xml:space="preserve">See website for an overview of process:  </t>
    </r>
    <r>
      <rPr>
        <u/>
        <sz val="11"/>
        <color theme="10"/>
        <rFont val="Calibri"/>
        <family val="2"/>
        <scheme val="minor"/>
      </rPr>
      <t>https://www.ieso.ca/en/Sector-Participants/Connection-Process/Overview</t>
    </r>
  </si>
  <si>
    <r>
      <rPr>
        <sz val="11"/>
        <rFont val="Calibri"/>
        <family val="2"/>
        <scheme val="minor"/>
      </rPr>
      <t xml:space="preserve">Additional Resources: </t>
    </r>
    <r>
      <rPr>
        <u/>
        <sz val="11"/>
        <color theme="10"/>
        <rFont val="Calibri"/>
        <family val="2"/>
        <scheme val="minor"/>
      </rPr>
      <t xml:space="preserve">API Specs for EMI/MIM and Dispatch Services
</t>
    </r>
    <r>
      <rPr>
        <sz val="11"/>
        <rFont val="Calibri"/>
        <family val="2"/>
        <scheme val="minor"/>
      </rPr>
      <t xml:space="preserve">
[[future link to IESO Reports]]</t>
    </r>
  </si>
  <si>
    <r>
      <rPr>
        <sz val="11"/>
        <rFont val="Calibri"/>
        <family val="2"/>
        <scheme val="minor"/>
      </rPr>
      <t xml:space="preserve">Testing Webpage: [[future link to Market Trials test plan]
Test Plans: [[future link to Test Plans]]
API Specs: </t>
    </r>
    <r>
      <rPr>
        <u/>
        <sz val="11"/>
        <color theme="10"/>
        <rFont val="Calibri"/>
        <family val="2"/>
        <scheme val="minor"/>
      </rPr>
      <t>for EMI/MIM</t>
    </r>
  </si>
  <si>
    <r>
      <rPr>
        <sz val="11"/>
        <rFont val="Calibri"/>
        <family val="2"/>
        <scheme val="minor"/>
      </rPr>
      <t>Testing Webpage: [[future link to Market Trials test plan]]
Test Plans: [[future link to Test Plan and training guides]]
API Specs:</t>
    </r>
    <r>
      <rPr>
        <u/>
        <sz val="11"/>
        <color theme="10"/>
        <rFont val="Calibri"/>
        <family val="2"/>
        <scheme val="minor"/>
      </rPr>
      <t xml:space="preserve"> for Dispatch Services</t>
    </r>
  </si>
  <si>
    <t>Two Accuracy checks</t>
  </si>
  <si>
    <t>All Loads</t>
  </si>
  <si>
    <t>All Dispatchable</t>
  </si>
  <si>
    <t>__,__,__,__,__,__,__,__,__,__,__,__,__,__,__,__,__,__,__,__,__,PL,VT,NW</t>
  </si>
  <si>
    <t>__,__,__,__,__,__,__,__,__,__,__,__,__,__,__,__,__,__,__,__,__,__,VT,__</t>
  </si>
  <si>
    <t>__,__,__,__,__,__,__,__,__,__,__,__,__,__,__,__,__,__,__,__,__,PL,__,__</t>
  </si>
  <si>
    <t>__,__,__,__,__,__,__,__,__,__,__,SS,__,__,__,__,__,__,__,__,__,PL,__,__</t>
  </si>
  <si>
    <t>GD,GN,BD,BN,HD,HN,ND,NN,RD,RN,SD,SS,LD,__,DL,NL,DR,IT,__,__,__,PL,VT,NW</t>
  </si>
  <si>
    <t>__,__,__,__,HD,HN,__,__,__,__,__,__,__,__,__,__,__,__,__,__,__,__,__,__</t>
  </si>
  <si>
    <t>GD,GN,BD,BN,__,__,__,__,__,__,__,__,__,__,__,__,__,__,__,__,__,__,__,__</t>
  </si>
  <si>
    <t>GD,__,BD,__,__,__,__,__,__,__,__,__,__,__,__,__,__,__,__,__,__,__,__,__</t>
  </si>
  <si>
    <t>__,__,__,__,__,__,__,__,__,__,__,__,__,__,__,__,__,IT,__,__,__,__,__,__</t>
  </si>
  <si>
    <t>__,__,__,__,__,__,__,__,RD,__,__,__,__,__,__,__,__,__,__,__,__,__,__,__</t>
  </si>
  <si>
    <t>GD,__,BD,__,HD,__,ND,__,RD,__,SD,SS,__,__,DL,__,__,IT,__,__,__,PL,VT,__</t>
  </si>
  <si>
    <t>Developer's Note: dropdown list #1 is currently the only one in use, by this checklist, in order to keep it simple and consistent for users, and to streamline transfer into Online IESO.</t>
  </si>
  <si>
    <t>Prior to Q2 2025 MRP In-Service</t>
  </si>
  <si>
    <t>Q2 2023 through to 2024 testing period</t>
  </si>
  <si>
    <t>All (including a scaled back plan for LDCs,Transmitters, Non-Dispatchable Loads, and Other)</t>
  </si>
  <si>
    <t>Post the required prudential support for participation</t>
  </si>
  <si>
    <t>Review and enter new Registration Parameters for Hydroelectric Resources</t>
  </si>
  <si>
    <t>Understand how conduct and impact tests work, designation of constrained areas, etc.</t>
  </si>
  <si>
    <t>Formating notes: sub-section titles are Bolded, Calibri 14, colour Gold Accent 4 - 40%, row height 34</t>
  </si>
  <si>
    <t>Price Responsive Loads,  Electricity Storage (non-dispatchable)</t>
  </si>
  <si>
    <t>Submit application to register as an IESO MP, and to register applicable new resources</t>
  </si>
  <si>
    <t>Recom-mended Timing to Address Task</t>
  </si>
  <si>
    <t>This is my Auto Hide row (see column J)- do not delete</t>
  </si>
  <si>
    <t>Dispatchable  Generators, Dispatchable Loads, Dispatchable Electricity Storage, and Intertie Traders</t>
  </si>
  <si>
    <t>GD,GN,BD,BN,HD,HN,ND,NN,RD,RN,SD,SS,__,__,DL,__,DR,IT,__,__,__,PL,VT,__</t>
  </si>
  <si>
    <t>GD,__,BD,__,HD,__,ND,__,RD,__,SD,SS,__,__,DL,__,DR,IT,__,__,__,PL,VT,__</t>
  </si>
  <si>
    <t>GD,__,BD,__,HD,__,ND,__,RD,__,SD,SS,__,__,DL,__,DR,IT,__,__,__,PL,__,__</t>
  </si>
  <si>
    <t>Dispatchable Generators, Dispatchable Loads, Electricity Storage, PRLs, Intertie Traders, Hourly Demand Response</t>
  </si>
  <si>
    <t>Segment Code for each Task</t>
  </si>
  <si>
    <t>Verify Application &amp; Sandbox Access</t>
  </si>
  <si>
    <t>Use which Completed list? (Col H)</t>
  </si>
  <si>
    <t>This page NOT visible to MPs (everything to right of green line)</t>
  </si>
  <si>
    <t>Q4 2023</t>
  </si>
  <si>
    <r>
      <rPr>
        <sz val="11"/>
        <rFont val="Calibri"/>
        <family val="2"/>
        <scheme val="minor"/>
      </rPr>
      <t xml:space="preserve">If you are unclear about any of these checklist tasks, or require IESO assistance with any questions arising from the information below, please reach out to </t>
    </r>
    <r>
      <rPr>
        <u/>
        <sz val="11"/>
        <color theme="10"/>
        <rFont val="Calibri"/>
        <family val="2"/>
        <scheme val="minor"/>
      </rPr>
      <t>market.renewal@ieso.ca</t>
    </r>
    <r>
      <rPr>
        <sz val="11"/>
        <rFont val="Calibri"/>
        <family val="2"/>
        <scheme val="minor"/>
      </rPr>
      <t xml:space="preserve"> to be connected with the Participant Readiness support team. </t>
    </r>
  </si>
  <si>
    <r>
      <rPr>
        <sz val="11"/>
        <rFont val="Calibri"/>
        <family val="2"/>
        <scheme val="minor"/>
      </rPr>
      <t xml:space="preserve">Send e-mail to </t>
    </r>
    <r>
      <rPr>
        <u/>
        <sz val="11"/>
        <color theme="10"/>
        <rFont val="Calibri"/>
        <family val="2"/>
        <scheme val="minor"/>
      </rPr>
      <t xml:space="preserve">market.renewal@ieso.ca
</t>
    </r>
    <r>
      <rPr>
        <sz val="11"/>
        <rFont val="Calibri"/>
        <family val="2"/>
        <scheme val="minor"/>
      </rPr>
      <t xml:space="preserve">
Select that Segment in your selections on Checklist's Intro tab to add more tasks</t>
    </r>
  </si>
  <si>
    <t>Confirm Price Responsive Load's registration matches any linked Hourly Demand Response resource</t>
  </si>
  <si>
    <r>
      <t xml:space="preserve">Welcome to the </t>
    </r>
    <r>
      <rPr>
        <b/>
        <i/>
        <sz val="11"/>
        <rFont val="Calibri"/>
        <family val="2"/>
      </rPr>
      <t>Market Participant Readiness Checklist</t>
    </r>
    <r>
      <rPr>
        <sz val="11"/>
        <rFont val="Calibri"/>
        <family val="2"/>
      </rPr>
      <t xml:space="preserve"> for the IESO’s Market Renewal Program (MRP).  MRP has been engaged with stakeholders and market participants on the design of the renewed market, and is now engaging participants through education and training prior to MRP in-service in May, 2025. Market participants will need to undertake a number of activities to prepare for the renewed market.  This checklist will guide Market Participants on the testing, training and educational tasks that each participant should consider completing, and will assist participants in beginning to plan and resource these, and to assess the business processes changes needed within each organization.
Each participant can choose their segment (or segments) here below and have a tailored list of testing and training activities relevant to their participation type. The checklist will link directly to the relevant training products, when available, and is a place for participants to track their progress. Hovering over the red comment triangles in the column headings provides additional information. Most importantly, the IESO is here to work with you to ensure all participants are ready for the launch of the renewed market.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</si>
</sst>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21"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Symbol"/>
      <family val="1"/>
      <charset val="2"/>
    </font>
    <font>
      <u/>
      <sz val="11"/>
      <color theme="10"/>
      <name val="Calibri"/>
      <family val="2"/>
      <scheme val="minor"/>
    </font>
    <font>
      <sz val="8"/>
      <color rgb="FF000000"/>
      <name val="Segoe UI"/>
      <family val="2"/>
    </font>
    <font>
      <u/>
      <sz val="11"/>
      <color theme="1"/>
      <name val="Calibri"/>
      <family val="2"/>
      <scheme val="minor"/>
    </font>
    <font>
      <b/>
      <u/>
      <sz val="20"/>
      <color theme="1"/>
      <name val="Calibri"/>
      <family val="2"/>
      <scheme val="minor"/>
    </font>
    <font>
      <sz val="11"/>
      <name val="Calibri"/>
      <family val="2"/>
    </font>
    <font>
      <b/>
      <i/>
      <sz val="11"/>
      <name val="Calibri"/>
      <family val="2"/>
    </font>
    <font>
      <sz val="11"/>
      <color theme="0"/>
      <name val="Calibri"/>
      <family val="2"/>
      <scheme val="minor"/>
    </font>
    <font>
      <sz val="9"/>
      <color indexed="81"/>
      <name val="Tahoma"/>
      <family val="2"/>
    </font>
    <font>
      <b/>
      <sz val="11"/>
      <color rgb="FF00B0F0"/>
      <name val="Calibri"/>
      <family val="2"/>
      <scheme val="minor"/>
    </font>
    <font>
      <b/>
      <sz val="20"/>
      <color theme="1"/>
      <name val="Calibri"/>
      <family val="2"/>
      <scheme val="minor"/>
    </font>
    <font>
      <sz val="9"/>
      <color theme="1"/>
      <name val="Calibri"/>
      <family val="2"/>
      <scheme val="minor"/>
    </font>
    <font>
      <i/>
      <sz val="11"/>
      <color theme="1"/>
      <name val="Calibri"/>
      <family val="2"/>
      <scheme val="minor"/>
    </font>
    <font>
      <sz val="11"/>
      <color rgb="FFFF0000"/>
      <name val="Calibri"/>
      <family val="2"/>
      <scheme val="minor"/>
    </font>
    <font>
      <sz val="11"/>
      <color rgb="FFFF0000"/>
      <name val="Symbol"/>
      <family val="1"/>
      <charset val="2"/>
    </font>
    <font>
      <b/>
      <sz val="14"/>
      <color theme="1"/>
      <name val="Calibri"/>
      <family val="2"/>
      <scheme val="minor"/>
    </font>
    <font>
      <sz val="11"/>
      <name val="Calibri"/>
      <family val="2"/>
      <scheme val="minor"/>
    </font>
    <font>
      <sz val="7"/>
      <color theme="0"/>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rgb="FFFFD966"/>
        <bgColor indexed="64"/>
      </patternFill>
    </fill>
    <fill>
      <patternFill patternType="solid">
        <fgColor rgb="FF09FF78"/>
        <bgColor indexed="64"/>
      </patternFill>
    </fill>
    <fill>
      <patternFill patternType="solid">
        <fgColor rgb="FFFFFF00"/>
        <bgColor indexed="64"/>
      </patternFill>
    </fill>
    <fill>
      <patternFill patternType="solid">
        <fgColor rgb="FFFF66FF"/>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indexed="6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2">
    <xf numFmtId="0" fontId="0" fillId="0" borderId="0"/>
    <xf numFmtId="0" fontId="4" fillId="0" borderId="0" applyNumberFormat="0" applyFill="0" applyBorder="0" applyAlignment="0" applyProtection="0"/>
  </cellStyleXfs>
  <cellXfs count="131">
    <xf numFmtId="0" fontId="0" fillId="0" borderId="0" xfId="0"/>
    <xf numFmtId="0" fontId="2" fillId="0" borderId="0" xfId="0" applyFont="1"/>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Font="1"/>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4" borderId="0" xfId="0" applyFill="1"/>
    <xf numFmtId="0" fontId="0" fillId="5" borderId="0" xfId="0" applyFill="1"/>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right"/>
    </xf>
    <xf numFmtId="2" fontId="0" fillId="0" borderId="0" xfId="0" applyNumberFormat="1"/>
    <xf numFmtId="2" fontId="0" fillId="0" borderId="0" xfId="0" applyNumberFormat="1" applyBorder="1" applyAlignment="1">
      <alignment horizontal="center"/>
    </xf>
    <xf numFmtId="0" fontId="0" fillId="0" borderId="0" xfId="0" applyFill="1"/>
    <xf numFmtId="0" fontId="0" fillId="6" borderId="0" xfId="0" applyFill="1" applyAlignment="1"/>
    <xf numFmtId="0" fontId="0" fillId="0" borderId="0" xfId="0" applyFill="1" applyBorder="1" applyAlignment="1">
      <alignment vertical="center" wrapText="1"/>
    </xf>
    <xf numFmtId="0" fontId="0" fillId="0" borderId="0" xfId="0" applyAlignment="1">
      <alignment horizontal="center" wrapText="1"/>
    </xf>
    <xf numFmtId="0" fontId="0" fillId="7" borderId="0" xfId="0" applyFill="1"/>
    <xf numFmtId="0" fontId="3" fillId="0" borderId="1" xfId="0" applyFont="1" applyBorder="1" applyAlignment="1">
      <alignment vertical="center" wrapText="1"/>
    </xf>
    <xf numFmtId="0" fontId="0" fillId="8" borderId="0" xfId="0" applyFill="1"/>
    <xf numFmtId="0" fontId="0" fillId="0" borderId="0" xfId="0" applyBorder="1"/>
    <xf numFmtId="0" fontId="0" fillId="0" borderId="12" xfId="0" applyBorder="1"/>
    <xf numFmtId="0" fontId="0" fillId="0" borderId="13" xfId="0" applyBorder="1"/>
    <xf numFmtId="0" fontId="6" fillId="0" borderId="14" xfId="0" applyFont="1" applyBorder="1" applyAlignment="1">
      <alignment vertical="center"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2" fontId="0" fillId="0" borderId="1" xfId="0" applyNumberFormat="1" applyFont="1" applyBorder="1" applyProtection="1">
      <protection locked="0"/>
    </xf>
    <xf numFmtId="0" fontId="0" fillId="0" borderId="1" xfId="0" applyBorder="1" applyProtection="1">
      <protection locked="0"/>
    </xf>
    <xf numFmtId="0" fontId="6" fillId="0" borderId="0" xfId="0" applyFont="1" applyProtection="1"/>
    <xf numFmtId="15" fontId="0" fillId="0" borderId="0" xfId="0" applyNumberFormat="1"/>
    <xf numFmtId="0" fontId="0" fillId="2" borderId="0" xfId="0" applyFill="1" applyBorder="1" applyAlignment="1">
      <alignment horizontal="center" vertical="center" wrapText="1"/>
    </xf>
    <xf numFmtId="0" fontId="0" fillId="8" borderId="0" xfId="0" applyFill="1" applyBorder="1" applyAlignment="1">
      <alignment horizontal="center" vertical="center" wrapText="1"/>
    </xf>
    <xf numFmtId="0" fontId="0" fillId="8" borderId="0" xfId="0" applyFill="1" applyBorder="1" applyAlignment="1">
      <alignment vertical="center" wrapText="1"/>
    </xf>
    <xf numFmtId="0" fontId="0" fillId="0" borderId="1" xfId="0" applyBorder="1" applyAlignment="1">
      <alignment vertical="center" wrapText="1"/>
    </xf>
    <xf numFmtId="0" fontId="0" fillId="9" borderId="0" xfId="0" applyFill="1" applyAlignment="1">
      <alignment horizontal="center" wrapText="1"/>
    </xf>
    <xf numFmtId="0" fontId="10" fillId="10" borderId="0" xfId="0" applyFont="1" applyFill="1" applyProtection="1">
      <protection locked="0"/>
    </xf>
    <xf numFmtId="0" fontId="0" fillId="0" borderId="0" xfId="0" applyProtection="1"/>
    <xf numFmtId="0" fontId="0" fillId="0" borderId="1" xfId="0" applyFont="1" applyBorder="1" applyAlignment="1" applyProtection="1">
      <alignment vertical="center" wrapText="1"/>
      <protection locked="0"/>
    </xf>
    <xf numFmtId="0" fontId="0" fillId="0" borderId="1" xfId="0" applyBorder="1"/>
    <xf numFmtId="0" fontId="3" fillId="7" borderId="1" xfId="0" applyFont="1" applyFill="1" applyBorder="1" applyAlignment="1">
      <alignment vertical="center" wrapText="1"/>
    </xf>
    <xf numFmtId="0" fontId="0" fillId="7" borderId="1" xfId="0" applyFont="1" applyFill="1" applyBorder="1" applyAlignment="1" applyProtection="1">
      <alignment vertical="center" wrapText="1"/>
      <protection locked="0"/>
    </xf>
    <xf numFmtId="0" fontId="0" fillId="0" borderId="2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8" xfId="0" applyBorder="1" applyAlignment="1"/>
    <xf numFmtId="0" fontId="2" fillId="0" borderId="18" xfId="0" applyFont="1" applyBorder="1" applyAlignment="1"/>
    <xf numFmtId="0" fontId="0" fillId="0" borderId="14" xfId="0" applyBorder="1"/>
    <xf numFmtId="0" fontId="0" fillId="0" borderId="0" xfId="0" applyBorder="1" applyAlignment="1">
      <alignment horizontal="left" vertical="center" indent="5"/>
    </xf>
    <xf numFmtId="0" fontId="0" fillId="0" borderId="0" xfId="0" applyBorder="1" applyAlignment="1">
      <alignment horizontal="left" vertical="center" wrapText="1"/>
    </xf>
    <xf numFmtId="0" fontId="0" fillId="0" borderId="0" xfId="0" applyBorder="1" applyAlignment="1">
      <alignment wrapText="1"/>
    </xf>
    <xf numFmtId="0" fontId="6" fillId="0" borderId="0" xfId="0" applyFont="1" applyBorder="1"/>
    <xf numFmtId="0" fontId="6" fillId="0" borderId="0" xfId="0" applyFont="1" applyBorder="1" applyAlignment="1">
      <alignment horizontal="left" vertical="center"/>
    </xf>
    <xf numFmtId="0" fontId="0" fillId="0" borderId="0" xfId="0" applyFill="1" applyBorder="1"/>
    <xf numFmtId="0" fontId="8" fillId="0" borderId="0" xfId="0" applyFont="1" applyBorder="1" applyAlignment="1">
      <alignment vertical="top" wrapText="1"/>
    </xf>
    <xf numFmtId="0" fontId="0" fillId="0" borderId="0" xfId="0" applyFill="1" applyBorder="1" applyAlignment="1">
      <alignment horizontal="right"/>
    </xf>
    <xf numFmtId="0" fontId="0" fillId="0" borderId="13" xfId="0" applyFont="1" applyBorder="1"/>
    <xf numFmtId="0" fontId="1" fillId="0" borderId="0" xfId="0" applyFont="1" applyBorder="1" applyAlignment="1">
      <alignment vertical="center"/>
    </xf>
    <xf numFmtId="0" fontId="0" fillId="0" borderId="18" xfId="0" applyFill="1" applyBorder="1"/>
    <xf numFmtId="0" fontId="0" fillId="11" borderId="0" xfId="0" applyFill="1"/>
    <xf numFmtId="0" fontId="0" fillId="11" borderId="0" xfId="0" applyFill="1" applyProtection="1"/>
    <xf numFmtId="0" fontId="0" fillId="11" borderId="0" xfId="0" applyFont="1" applyFill="1" applyBorder="1" applyAlignment="1" applyProtection="1">
      <alignment vertical="center" wrapText="1"/>
    </xf>
    <xf numFmtId="0" fontId="0" fillId="11" borderId="0" xfId="0" applyFill="1" applyBorder="1"/>
    <xf numFmtId="0" fontId="0" fillId="11" borderId="0" xfId="0" applyFill="1" applyBorder="1" applyAlignment="1" applyProtection="1">
      <alignment vertical="center" wrapText="1"/>
    </xf>
    <xf numFmtId="0" fontId="0" fillId="11" borderId="0" xfId="0" applyFill="1" applyBorder="1" applyProtection="1"/>
    <xf numFmtId="0" fontId="0" fillId="11" borderId="0" xfId="0" applyFont="1" applyFill="1"/>
    <xf numFmtId="0" fontId="0" fillId="10" borderId="0" xfId="0" applyFill="1"/>
    <xf numFmtId="0" fontId="7" fillId="0" borderId="0" xfId="0" applyFont="1" applyAlignment="1">
      <alignment horizontal="center" vertical="center"/>
    </xf>
    <xf numFmtId="0" fontId="1" fillId="3" borderId="8" xfId="0" applyFont="1" applyFill="1" applyBorder="1" applyAlignment="1">
      <alignment vertical="center"/>
    </xf>
    <xf numFmtId="0" fontId="1" fillId="3" borderId="2" xfId="0" applyFont="1" applyFill="1" applyBorder="1" applyAlignment="1">
      <alignment vertical="center"/>
    </xf>
    <xf numFmtId="0" fontId="0" fillId="12" borderId="9" xfId="0" applyFill="1" applyBorder="1" applyProtection="1">
      <protection locked="0"/>
    </xf>
    <xf numFmtId="0" fontId="14" fillId="10" borderId="0" xfId="0" applyFont="1" applyFill="1"/>
    <xf numFmtId="0" fontId="14" fillId="10" borderId="0" xfId="0" applyFont="1" applyFill="1" applyProtection="1">
      <protection locked="0"/>
    </xf>
    <xf numFmtId="0" fontId="14" fillId="11" borderId="0" xfId="0" applyFont="1"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0" fontId="1" fillId="0" borderId="0" xfId="0" applyFont="1" applyAlignment="1">
      <alignment vertical="top" wrapText="1"/>
    </xf>
    <xf numFmtId="14" fontId="15" fillId="0" borderId="19" xfId="0" applyNumberFormat="1" applyFont="1" applyFill="1" applyBorder="1" applyAlignment="1">
      <alignment horizontal="right"/>
    </xf>
    <xf numFmtId="0" fontId="17" fillId="7" borderId="1" xfId="0" applyFont="1" applyFill="1" applyBorder="1" applyAlignment="1">
      <alignment vertical="center" wrapText="1"/>
    </xf>
    <xf numFmtId="0" fontId="16" fillId="7" borderId="1" xfId="0" applyFont="1" applyFill="1" applyBorder="1" applyAlignment="1" applyProtection="1">
      <alignment vertical="center" wrapText="1"/>
      <protection locked="0"/>
    </xf>
    <xf numFmtId="0" fontId="6" fillId="0" borderId="16" xfId="0" applyFont="1" applyBorder="1" applyAlignment="1">
      <alignment vertical="center" wrapText="1"/>
    </xf>
    <xf numFmtId="0" fontId="0" fillId="0" borderId="5" xfId="0" applyBorder="1" applyAlignment="1">
      <alignment vertical="center" wrapText="1"/>
    </xf>
    <xf numFmtId="0" fontId="1" fillId="0" borderId="1" xfId="0" applyFont="1" applyBorder="1" applyAlignment="1">
      <alignment vertical="center" wrapText="1"/>
    </xf>
    <xf numFmtId="0" fontId="16" fillId="5" borderId="0" xfId="0" applyFont="1" applyFill="1"/>
    <xf numFmtId="0" fontId="0" fillId="5" borderId="0" xfId="0" applyFill="1" applyAlignment="1">
      <alignment horizontal="right"/>
    </xf>
    <xf numFmtId="0" fontId="18" fillId="13" borderId="8" xfId="0" applyFont="1" applyFill="1" applyBorder="1" applyAlignment="1">
      <alignment vertical="center" wrapText="1"/>
    </xf>
    <xf numFmtId="0" fontId="18" fillId="13" borderId="7" xfId="0" applyFont="1" applyFill="1" applyBorder="1" applyAlignment="1">
      <alignment vertical="center"/>
    </xf>
    <xf numFmtId="0" fontId="18" fillId="13" borderId="2" xfId="0" applyFont="1" applyFill="1" applyBorder="1" applyAlignment="1">
      <alignment vertical="center" wrapText="1"/>
    </xf>
    <xf numFmtId="0" fontId="14" fillId="0" borderId="0" xfId="0" applyFont="1" applyFill="1"/>
    <xf numFmtId="0" fontId="0" fillId="0" borderId="1" xfId="0" applyFill="1" applyBorder="1" applyAlignment="1">
      <alignment vertical="center" wrapText="1"/>
    </xf>
    <xf numFmtId="0" fontId="0" fillId="0" borderId="0" xfId="0" applyFill="1" applyAlignment="1"/>
    <xf numFmtId="0" fontId="15" fillId="0" borderId="0" xfId="0" applyFont="1" applyAlignment="1">
      <alignment horizontal="right"/>
    </xf>
    <xf numFmtId="0" fontId="1" fillId="0" borderId="0" xfId="0" applyFont="1"/>
    <xf numFmtId="0" fontId="6" fillId="0" borderId="0" xfId="0" applyFont="1"/>
    <xf numFmtId="0" fontId="0" fillId="0" borderId="0" xfId="0" applyAlignment="1"/>
    <xf numFmtId="0" fontId="0" fillId="9" borderId="0" xfId="0" applyFill="1" applyAlignment="1">
      <alignment horizontal="center"/>
    </xf>
    <xf numFmtId="0" fontId="0" fillId="11" borderId="0" xfId="0" applyFill="1" applyAlignment="1"/>
    <xf numFmtId="0" fontId="0" fillId="0" borderId="0" xfId="0" applyAlignment="1">
      <alignment horizontal="center"/>
    </xf>
    <xf numFmtId="0" fontId="1" fillId="3" borderId="8" xfId="0" applyFont="1" applyFill="1" applyBorder="1" applyAlignment="1">
      <alignment horizontal="center" vertical="center"/>
    </xf>
    <xf numFmtId="0" fontId="18" fillId="13" borderId="8" xfId="0" applyFont="1" applyFill="1" applyBorder="1" applyAlignment="1">
      <alignment horizontal="center" vertical="center" wrapText="1"/>
    </xf>
    <xf numFmtId="0" fontId="0" fillId="0" borderId="0" xfId="0" applyFill="1" applyAlignment="1">
      <alignment horizontal="center"/>
    </xf>
    <xf numFmtId="0" fontId="0" fillId="11" borderId="0" xfId="0" applyFill="1" applyAlignment="1">
      <alignment horizontal="center"/>
    </xf>
    <xf numFmtId="0" fontId="0" fillId="0" borderId="5" xfId="0"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11" borderId="0" xfId="0" applyFill="1" applyAlignment="1">
      <alignment horizontal="center" vertical="center"/>
    </xf>
    <xf numFmtId="164" fontId="0" fillId="0" borderId="1" xfId="0" quotePrefix="1" applyNumberFormat="1" applyBorder="1" applyAlignment="1">
      <alignment horizontal="center" vertical="center" wrapText="1"/>
    </xf>
    <xf numFmtId="17" fontId="0" fillId="0" borderId="1" xfId="0" quotePrefix="1" applyNumberFormat="1" applyBorder="1" applyAlignment="1">
      <alignment horizontal="center" vertical="center" wrapText="1"/>
    </xf>
    <xf numFmtId="0" fontId="0" fillId="5" borderId="10" xfId="0" applyFill="1" applyBorder="1" applyAlignment="1">
      <alignment horizontal="left" vertical="center"/>
    </xf>
    <xf numFmtId="0" fontId="0" fillId="14" borderId="0" xfId="0" applyFill="1"/>
    <xf numFmtId="0" fontId="0" fillId="0" borderId="11" xfId="0" applyFill="1" applyBorder="1" applyAlignment="1">
      <alignment horizontal="center" vertical="center" wrapText="1"/>
    </xf>
    <xf numFmtId="164" fontId="0" fillId="5" borderId="0" xfId="0" applyNumberFormat="1" applyFill="1" applyAlignment="1">
      <alignment horizontal="left"/>
    </xf>
    <xf numFmtId="0" fontId="4" fillId="0" borderId="5" xfId="1" applyBorder="1" applyAlignment="1" applyProtection="1">
      <alignment vertical="center" wrapText="1"/>
    </xf>
    <xf numFmtId="0" fontId="18" fillId="13" borderId="8" xfId="0" applyFont="1" applyFill="1" applyBorder="1" applyAlignment="1" applyProtection="1">
      <alignment vertical="center" wrapText="1"/>
    </xf>
    <xf numFmtId="0" fontId="0" fillId="0" borderId="1" xfId="0" applyBorder="1" applyAlignment="1" applyProtection="1">
      <alignment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0" fillId="0" borderId="0" xfId="0" applyFill="1" applyProtection="1"/>
    <xf numFmtId="0" fontId="20" fillId="10" borderId="0" xfId="0" applyFont="1" applyFill="1" applyProtection="1">
      <protection hidden="1"/>
    </xf>
    <xf numFmtId="0" fontId="14" fillId="0" borderId="0" xfId="0" applyFont="1" applyFill="1" applyProtection="1">
      <protection hidden="1"/>
    </xf>
    <xf numFmtId="165" fontId="0" fillId="5" borderId="0" xfId="0" applyNumberFormat="1" applyFill="1" applyAlignment="1">
      <alignment horizontal="left"/>
    </xf>
    <xf numFmtId="0" fontId="8" fillId="0" borderId="0" xfId="0" applyFont="1" applyBorder="1" applyAlignment="1">
      <alignment horizontal="left" vertical="top" wrapText="1"/>
    </xf>
    <xf numFmtId="0" fontId="4" fillId="0" borderId="0" xfId="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 fillId="0" borderId="0" xfId="0" applyFont="1" applyBorder="1" applyAlignment="1">
      <alignment horizontal="left" vertical="top" wrapText="1"/>
    </xf>
    <xf numFmtId="0" fontId="7" fillId="0" borderId="0" xfId="0" applyFont="1" applyBorder="1" applyAlignment="1">
      <alignment horizontal="center" wrapText="1"/>
    </xf>
  </cellXfs>
  <cellStyles count="2">
    <cellStyle name="Hyperlink" xfId="1" builtinId="8"/>
    <cellStyle name="Normal" xfId="0" builtinId="0"/>
  </cellStyles>
  <dxfs count="26">
    <dxf>
      <fill>
        <patternFill>
          <bgColor rgb="FFFFC0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K17" lockText="1" noThreeD="1"/>
</file>

<file path=xl/ctrlProps/ctrlProp10.xml><?xml version="1.0" encoding="utf-8"?>
<formControlPr xmlns="http://schemas.microsoft.com/office/spreadsheetml/2009/9/main" objectType="CheckBox" checked="Checked" fmlaLink="M17" lockText="1" noThreeD="1"/>
</file>

<file path=xl/ctrlProps/ctrlProp11.xml><?xml version="1.0" encoding="utf-8"?>
<formControlPr xmlns="http://schemas.microsoft.com/office/spreadsheetml/2009/9/main" objectType="CheckBox" checked="Checked" fmlaLink="M18" lockText="1" noThreeD="1"/>
</file>

<file path=xl/ctrlProps/ctrlProp12.xml><?xml version="1.0" encoding="utf-8"?>
<formControlPr xmlns="http://schemas.microsoft.com/office/spreadsheetml/2009/9/main" objectType="CheckBox" checked="Checked" fmlaLink="M19" lockText="1" noThreeD="1"/>
</file>

<file path=xl/ctrlProps/ctrlProp13.xml><?xml version="1.0" encoding="utf-8"?>
<formControlPr xmlns="http://schemas.microsoft.com/office/spreadsheetml/2009/9/main" objectType="CheckBox" checked="Checked" fmlaLink="M20" lockText="1" noThreeD="1"/>
</file>

<file path=xl/ctrlProps/ctrlProp14.xml><?xml version="1.0" encoding="utf-8"?>
<formControlPr xmlns="http://schemas.microsoft.com/office/spreadsheetml/2009/9/main" objectType="CheckBox" checked="Checked" fmlaLink="M21" lockText="1" noThreeD="1"/>
</file>

<file path=xl/ctrlProps/ctrlProp15.xml><?xml version="1.0" encoding="utf-8"?>
<formControlPr xmlns="http://schemas.microsoft.com/office/spreadsheetml/2009/9/main" objectType="CheckBox" checked="Checked" fmlaLink="M22" lockText="1" noThreeD="1"/>
</file>

<file path=xl/ctrlProps/ctrlProp16.xml><?xml version="1.0" encoding="utf-8"?>
<formControlPr xmlns="http://schemas.microsoft.com/office/spreadsheetml/2009/9/main" objectType="CheckBox" checked="Checked" fmlaLink="M23" lockText="1" noThreeD="1"/>
</file>

<file path=xl/ctrlProps/ctrlProp17.xml><?xml version="1.0" encoding="utf-8"?>
<formControlPr xmlns="http://schemas.microsoft.com/office/spreadsheetml/2009/9/main" objectType="CheckBox" checked="Checked" fmlaLink="M24" lockText="1" noThreeD="1"/>
</file>

<file path=xl/ctrlProps/ctrlProp18.xml><?xml version="1.0" encoding="utf-8"?>
<formControlPr xmlns="http://schemas.microsoft.com/office/spreadsheetml/2009/9/main" objectType="CheckBox" checked="Checked" fmlaLink="O17" lockText="1" noThreeD="1"/>
</file>

<file path=xl/ctrlProps/ctrlProp19.xml><?xml version="1.0" encoding="utf-8"?>
<formControlPr xmlns="http://schemas.microsoft.com/office/spreadsheetml/2009/9/main" objectType="CheckBox" checked="Checked" fmlaLink="O18" lockText="1" noThreeD="1"/>
</file>

<file path=xl/ctrlProps/ctrlProp2.xml><?xml version="1.0" encoding="utf-8"?>
<formControlPr xmlns="http://schemas.microsoft.com/office/spreadsheetml/2009/9/main" objectType="CheckBox" checked="Checked" fmlaLink="K18" lockText="1" noThreeD="1"/>
</file>

<file path=xl/ctrlProps/ctrlProp20.xml><?xml version="1.0" encoding="utf-8"?>
<formControlPr xmlns="http://schemas.microsoft.com/office/spreadsheetml/2009/9/main" objectType="CheckBox" checked="Checked" fmlaLink="O19" lockText="1" noThreeD="1"/>
</file>

<file path=xl/ctrlProps/ctrlProp21.xml><?xml version="1.0" encoding="utf-8"?>
<formControlPr xmlns="http://schemas.microsoft.com/office/spreadsheetml/2009/9/main" objectType="CheckBox" checked="Checked" fmlaLink="O22" lockText="1" noThreeD="1"/>
</file>

<file path=xl/ctrlProps/ctrlProp22.xml><?xml version="1.0" encoding="utf-8"?>
<formControlPr xmlns="http://schemas.microsoft.com/office/spreadsheetml/2009/9/main" objectType="CheckBox" checked="Checked" fmlaLink="O23" lockText="1" noThreeD="1"/>
</file>

<file path=xl/ctrlProps/ctrlProp23.xml><?xml version="1.0" encoding="utf-8"?>
<formControlPr xmlns="http://schemas.microsoft.com/office/spreadsheetml/2009/9/main" objectType="CheckBox" checked="Checked" fmlaLink="O24" lockText="1" noThreeD="1"/>
</file>

<file path=xl/ctrlProps/ctrlProp3.xml><?xml version="1.0" encoding="utf-8"?>
<formControlPr xmlns="http://schemas.microsoft.com/office/spreadsheetml/2009/9/main" objectType="CheckBox" checked="Checked" fmlaLink="K19" lockText="1" noThreeD="1"/>
</file>

<file path=xl/ctrlProps/ctrlProp4.xml><?xml version="1.0" encoding="utf-8"?>
<formControlPr xmlns="http://schemas.microsoft.com/office/spreadsheetml/2009/9/main" objectType="CheckBox" checked="Checked" fmlaLink="K20" lockText="1" noThreeD="1"/>
</file>

<file path=xl/ctrlProps/ctrlProp5.xml><?xml version="1.0" encoding="utf-8"?>
<formControlPr xmlns="http://schemas.microsoft.com/office/spreadsheetml/2009/9/main" objectType="CheckBox" checked="Checked" fmlaLink="K21" lockText="1" noThreeD="1"/>
</file>

<file path=xl/ctrlProps/ctrlProp6.xml><?xml version="1.0" encoding="utf-8"?>
<formControlPr xmlns="http://schemas.microsoft.com/office/spreadsheetml/2009/9/main" objectType="CheckBox" checked="Checked" fmlaLink="K22" lockText="1" noThreeD="1"/>
</file>

<file path=xl/ctrlProps/ctrlProp7.xml><?xml version="1.0" encoding="utf-8"?>
<formControlPr xmlns="http://schemas.microsoft.com/office/spreadsheetml/2009/9/main" objectType="CheckBox" checked="Checked" fmlaLink="K25" lockText="1" noThreeD="1"/>
</file>

<file path=xl/ctrlProps/ctrlProp8.xml><?xml version="1.0" encoding="utf-8"?>
<formControlPr xmlns="http://schemas.microsoft.com/office/spreadsheetml/2009/9/main" objectType="CheckBox" checked="Checked" fmlaLink="K23" lockText="1" noThreeD="1"/>
</file>

<file path=xl/ctrlProps/ctrlProp9.xml><?xml version="1.0" encoding="utf-8"?>
<formControlPr xmlns="http://schemas.microsoft.com/office/spreadsheetml/2009/9/main" objectType="CheckBox" checked="Checked" fmlaLink="K2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16</xdr:row>
          <xdr:rowOff>9525</xdr:rowOff>
        </xdr:from>
        <xdr:to>
          <xdr:col>2</xdr:col>
          <xdr:colOff>552450</xdr:colOff>
          <xdr:row>17</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Natural Gas/Oil Generator (dispatchable, including Non Quick Start (NQS))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19050</xdr:rowOff>
        </xdr:from>
        <xdr:to>
          <xdr:col>2</xdr:col>
          <xdr:colOff>19050</xdr:colOff>
          <xdr:row>17</xdr:row>
          <xdr:rowOff>400050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Natural Gas/Oil Generator (non-dispatchable)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19050</xdr:rowOff>
        </xdr:from>
        <xdr:to>
          <xdr:col>2</xdr:col>
          <xdr:colOff>685800</xdr:colOff>
          <xdr:row>18</xdr:row>
          <xdr:rowOff>400050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Biogas/Biomass Generator (dispatchable, including Non Quick Start (NQS))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19050</xdr:rowOff>
        </xdr:from>
        <xdr:to>
          <xdr:col>1</xdr:col>
          <xdr:colOff>1447800</xdr:colOff>
          <xdr:row>19</xdr:row>
          <xdr:rowOff>400050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Biogas/Biomass Generator (non-dispatchable)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1447800</xdr:colOff>
          <xdr:row>20</xdr:row>
          <xdr:rowOff>390525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Hydroelectric Generator (dispatchable)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9525</xdr:rowOff>
        </xdr:from>
        <xdr:to>
          <xdr:col>1</xdr:col>
          <xdr:colOff>1466850</xdr:colOff>
          <xdr:row>21</xdr:row>
          <xdr:rowOff>390525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Hydroelectric Generator (non-dispatchable)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9525</xdr:rowOff>
        </xdr:from>
        <xdr:to>
          <xdr:col>1</xdr:col>
          <xdr:colOff>1476375</xdr:colOff>
          <xdr:row>24</xdr:row>
          <xdr:rowOff>390525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Nuclear Generator (dispatchable)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9525</xdr:rowOff>
        </xdr:from>
        <xdr:to>
          <xdr:col>1</xdr:col>
          <xdr:colOff>1466850</xdr:colOff>
          <xdr:row>22</xdr:row>
          <xdr:rowOff>390525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Wind/Solar Generator (dispatchable)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9525</xdr:rowOff>
        </xdr:from>
        <xdr:to>
          <xdr:col>1</xdr:col>
          <xdr:colOff>1352550</xdr:colOff>
          <xdr:row>23</xdr:row>
          <xdr:rowOff>390525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Wind/Solar Generator (non-dispatchable)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16</xdr:row>
          <xdr:rowOff>9525</xdr:rowOff>
        </xdr:from>
        <xdr:to>
          <xdr:col>3</xdr:col>
          <xdr:colOff>1190625</xdr:colOff>
          <xdr:row>16</xdr:row>
          <xdr:rowOff>400050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Electricity Storage Resource (dispatchable)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17</xdr:row>
          <xdr:rowOff>19050</xdr:rowOff>
        </xdr:from>
        <xdr:to>
          <xdr:col>3</xdr:col>
          <xdr:colOff>1352550</xdr:colOff>
          <xdr:row>17</xdr:row>
          <xdr:rowOff>409575</xdr:rowOff>
        </xdr:to>
        <xdr:sp macro="" textlink="">
          <xdr:nvSpPr>
            <xdr:cNvPr id="3084" name="Check Box 12" descr="Energy Storage Resource (non-dispatchable)"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Electricity Storage Resource (non-dispatchable)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18</xdr:row>
          <xdr:rowOff>38100</xdr:rowOff>
        </xdr:from>
        <xdr:to>
          <xdr:col>3</xdr:col>
          <xdr:colOff>1247775</xdr:colOff>
          <xdr:row>19</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Local Distribution Company (LDC)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19</xdr:row>
          <xdr:rowOff>38100</xdr:rowOff>
        </xdr:from>
        <xdr:to>
          <xdr:col>3</xdr:col>
          <xdr:colOff>1047750</xdr:colOff>
          <xdr:row>20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Transmission Company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20</xdr:row>
          <xdr:rowOff>19050</xdr:rowOff>
        </xdr:from>
        <xdr:to>
          <xdr:col>3</xdr:col>
          <xdr:colOff>923925</xdr:colOff>
          <xdr:row>21</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Dispatchable Load (DL)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21</xdr:row>
          <xdr:rowOff>38100</xdr:rowOff>
        </xdr:from>
        <xdr:to>
          <xdr:col>3</xdr:col>
          <xdr:colOff>1047750</xdr:colOff>
          <xdr:row>22</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Non Dispatchable Load (NDL)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22</xdr:row>
          <xdr:rowOff>19050</xdr:rowOff>
        </xdr:from>
        <xdr:to>
          <xdr:col>3</xdr:col>
          <xdr:colOff>1152525</xdr:colOff>
          <xdr:row>23</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Hourly Demand Response (HDR)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23</xdr:row>
          <xdr:rowOff>19050</xdr:rowOff>
        </xdr:from>
        <xdr:to>
          <xdr:col>3</xdr:col>
          <xdr:colOff>933450</xdr:colOff>
          <xdr:row>23</xdr:row>
          <xdr:rowOff>400050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Intertie Trader (Imports and Exports)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9525</xdr:rowOff>
        </xdr:from>
        <xdr:to>
          <xdr:col>5</xdr:col>
          <xdr:colOff>1228725</xdr:colOff>
          <xdr:row>16</xdr:row>
          <xdr:rowOff>409575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Ancillary Service Provider  (ASP)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19050</xdr:rowOff>
        </xdr:from>
        <xdr:to>
          <xdr:col>5</xdr:col>
          <xdr:colOff>1219200</xdr:colOff>
          <xdr:row>18</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Transmission Rights Participant (TR)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9525</xdr:rowOff>
        </xdr:from>
        <xdr:to>
          <xdr:col>5</xdr:col>
          <xdr:colOff>1219200</xdr:colOff>
          <xdr:row>18</xdr:row>
          <xdr:rowOff>400050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Other Market Participant role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1228725</xdr:colOff>
          <xdr:row>20</xdr:row>
          <xdr:rowOff>409575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Price Responsive Load (PRL)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0</xdr:rowOff>
        </xdr:from>
        <xdr:to>
          <xdr:col>5</xdr:col>
          <xdr:colOff>1228725</xdr:colOff>
          <xdr:row>21</xdr:row>
          <xdr:rowOff>400050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Virtual Trader (VT)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276225</xdr:rowOff>
        </xdr:from>
        <xdr:to>
          <xdr:col>5</xdr:col>
          <xdr:colOff>1390650</xdr:colOff>
          <xdr:row>24</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Adding a new Participation Segment or Resource during the 2023-2025 MRP preparation period (select also the applicable segment)</a:t>
              </a:r>
            </a:p>
          </xdr:txBody>
        </xdr:sp>
        <xdr:clientData fLocksWithSheet="0"/>
      </xdr:twoCellAnchor>
    </mc:Choice>
    <mc:Fallback/>
  </mc:AlternateContent>
  <xdr:twoCellAnchor editAs="oneCell">
    <xdr:from>
      <xdr:col>2</xdr:col>
      <xdr:colOff>0</xdr:colOff>
      <xdr:row>6</xdr:row>
      <xdr:rowOff>0</xdr:rowOff>
    </xdr:from>
    <xdr:to>
      <xdr:col>2</xdr:col>
      <xdr:colOff>304800</xdr:colOff>
      <xdr:row>8</xdr:row>
      <xdr:rowOff>0</xdr:rowOff>
    </xdr:to>
    <xdr:sp macro="" textlink="">
      <xdr:nvSpPr>
        <xdr:cNvPr id="3099" name="AutoShape 27" descr="ieso_E_twolinetag_rgb_300dpi.png (500×230)"/>
        <xdr:cNvSpPr>
          <a:spLocks noChangeAspect="1" noChangeArrowheads="1"/>
        </xdr:cNvSpPr>
      </xdr:nvSpPr>
      <xdr:spPr bwMode="auto">
        <a:xfrm>
          <a:off x="1638300" y="3223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304800</xdr:colOff>
      <xdr:row>11</xdr:row>
      <xdr:rowOff>121920</xdr:rowOff>
    </xdr:to>
    <xdr:sp macro="" textlink="">
      <xdr:nvSpPr>
        <xdr:cNvPr id="3101" name="AutoShape 29" descr="ieso_E_twolinetag_rgb_300dpi.png (500×230)"/>
        <xdr:cNvSpPr>
          <a:spLocks noChangeAspect="1" noChangeArrowheads="1"/>
        </xdr:cNvSpPr>
      </xdr:nvSpPr>
      <xdr:spPr bwMode="auto">
        <a:xfrm>
          <a:off x="473202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304800</xdr:colOff>
      <xdr:row>11</xdr:row>
      <xdr:rowOff>121920</xdr:rowOff>
    </xdr:to>
    <xdr:sp macro="" textlink="">
      <xdr:nvSpPr>
        <xdr:cNvPr id="3104" name="AutoShape 32" descr="http://citadel.corp.int/otcs/llisapi.dll/3745542/ieso_E_twolinetag_rgb_300dpi.png?func=doc.Fetch&amp;nodeid=3745542"/>
        <xdr:cNvSpPr>
          <a:spLocks noChangeAspect="1" noChangeArrowheads="1"/>
        </xdr:cNvSpPr>
      </xdr:nvSpPr>
      <xdr:spPr bwMode="auto">
        <a:xfrm>
          <a:off x="473202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304800</xdr:colOff>
      <xdr:row>11</xdr:row>
      <xdr:rowOff>121920</xdr:rowOff>
    </xdr:to>
    <xdr:sp macro="" textlink="">
      <xdr:nvSpPr>
        <xdr:cNvPr id="3105" name="AutoShape 33" descr="http://citadel.corp.int/otcs/llisapi.dll/3745542/ieso_E_twolinetag_rgb_300dpi.png?func=doc.Fetch&amp;nodeid=3745542"/>
        <xdr:cNvSpPr>
          <a:spLocks noChangeAspect="1" noChangeArrowheads="1"/>
        </xdr:cNvSpPr>
      </xdr:nvSpPr>
      <xdr:spPr bwMode="auto">
        <a:xfrm>
          <a:off x="473202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129540</xdr:colOff>
      <xdr:row>1</xdr:row>
      <xdr:rowOff>83820</xdr:rowOff>
    </xdr:from>
    <xdr:to>
      <xdr:col>2</xdr:col>
      <xdr:colOff>144783</xdr:colOff>
      <xdr:row>2</xdr:row>
      <xdr:rowOff>30481</xdr:rowOff>
    </xdr:to>
    <xdr:pic>
      <xdr:nvPicPr>
        <xdr:cNvPr id="2" name="Picture 1" title="IESO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080" y="266700"/>
          <a:ext cx="1524003" cy="701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market.renewal@ieso.ca"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eso.ca/en/Sector-Participants/Connection-Process/Overview" TargetMode="External"/><Relationship Id="rId3" Type="http://schemas.openxmlformats.org/officeDocument/2006/relationships/hyperlink" Target="https://www.ieso.ca/en/Sector-Participants/Connection-Process/Overview" TargetMode="External"/><Relationship Id="rId7" Type="http://schemas.openxmlformats.org/officeDocument/2006/relationships/hyperlink" Target="mailto:market.renewal@ieso.ca" TargetMode="External"/><Relationship Id="rId2" Type="http://schemas.openxmlformats.org/officeDocument/2006/relationships/hyperlink" Target="https://ieso.ca/en/Market-Renewal/Energy-Stream-Designs/Market-Participant-Readiness" TargetMode="External"/><Relationship Id="rId1" Type="http://schemas.openxmlformats.org/officeDocument/2006/relationships/hyperlink" Target="http://www.ieso.ca/subscribe" TargetMode="External"/><Relationship Id="rId6" Type="http://schemas.openxmlformats.org/officeDocument/2006/relationships/hyperlink" Target="https://ieso.ca/en/Market-Renewal/Energy-Stream-Designs/Market-Participant-Readiness" TargetMode="External"/><Relationship Id="rId11" Type="http://schemas.openxmlformats.org/officeDocument/2006/relationships/comments" Target="../comments2.xml"/><Relationship Id="rId5" Type="http://schemas.openxmlformats.org/officeDocument/2006/relationships/hyperlink" Target="https://ieso.ca/en/Market-Renewal/Energy-Stream-Designs/Market-Participant-Readiness" TargetMode="External"/><Relationship Id="rId10" Type="http://schemas.openxmlformats.org/officeDocument/2006/relationships/vmlDrawing" Target="../drawings/vmlDrawing2.vml"/><Relationship Id="rId4" Type="http://schemas.openxmlformats.org/officeDocument/2006/relationships/hyperlink" Target="https://ieso.ca/en/Market-Renewal/Energy-Stream-Designs/Market-Participant-Readines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AZ54"/>
  <sheetViews>
    <sheetView showGridLines="0" tabSelected="1" zoomScaleNormal="100" workbookViewId="0">
      <selection activeCell="C7" sqref="C7"/>
    </sheetView>
  </sheetViews>
  <sheetFormatPr defaultRowHeight="15" x14ac:dyDescent="0.25"/>
  <cols>
    <col min="1" max="1" width="2" customWidth="1"/>
    <col min="2" max="2" width="22" customWidth="1"/>
    <col min="3" max="3" width="23.7109375" customWidth="1"/>
    <col min="4" max="4" width="21.42578125" customWidth="1"/>
    <col min="5" max="5" width="17.85546875" customWidth="1"/>
    <col min="6" max="6" width="22.7109375" customWidth="1"/>
    <col min="7" max="7" width="1.85546875" customWidth="1"/>
    <col min="8" max="8" width="2.7109375" style="22" hidden="1" customWidth="1"/>
    <col min="9" max="9" width="2.5703125" hidden="1" customWidth="1"/>
    <col min="10" max="10" width="25" hidden="1" customWidth="1"/>
    <col min="11" max="11" width="8.85546875" hidden="1" customWidth="1"/>
    <col min="12" max="12" width="25.28515625" hidden="1" customWidth="1"/>
    <col min="13" max="13" width="8.42578125" hidden="1" customWidth="1"/>
    <col min="14" max="14" width="19.28515625" hidden="1" customWidth="1"/>
    <col min="15" max="15" width="8.85546875" hidden="1" customWidth="1"/>
    <col min="16" max="16" width="2.42578125" hidden="1" customWidth="1"/>
    <col min="17" max="17" width="9.28515625" style="64" customWidth="1"/>
    <col min="18" max="18" width="8.85546875" style="64"/>
    <col min="19" max="19" width="9.7109375" style="64" bestFit="1" customWidth="1"/>
    <col min="20" max="52" width="8.85546875" style="64"/>
  </cols>
  <sheetData>
    <row r="1" spans="1:25" ht="7.15" customHeight="1" x14ac:dyDescent="0.25">
      <c r="A1" s="24"/>
      <c r="B1" s="25"/>
      <c r="C1" s="25"/>
      <c r="D1" s="25"/>
      <c r="E1" s="25"/>
      <c r="F1" s="25"/>
      <c r="G1" s="52"/>
    </row>
    <row r="2" spans="1:25" ht="59.45" customHeight="1" x14ac:dyDescent="0.4">
      <c r="A2" s="27"/>
      <c r="B2" s="23"/>
      <c r="C2" s="130" t="s">
        <v>98</v>
      </c>
      <c r="D2" s="130"/>
      <c r="E2" s="130"/>
      <c r="F2" s="130"/>
      <c r="G2" s="28"/>
      <c r="J2" s="34" t="s">
        <v>305</v>
      </c>
      <c r="K2" s="5"/>
      <c r="M2" s="13" t="s">
        <v>105</v>
      </c>
      <c r="N2" s="116">
        <v>45014</v>
      </c>
    </row>
    <row r="3" spans="1:25" ht="11.45" customHeight="1" x14ac:dyDescent="0.25">
      <c r="A3" s="27"/>
      <c r="B3" s="23"/>
      <c r="C3" s="58"/>
      <c r="D3" s="58"/>
      <c r="E3" s="23"/>
      <c r="F3" s="23"/>
      <c r="G3" s="28"/>
      <c r="J3" t="s">
        <v>115</v>
      </c>
      <c r="K3" s="5"/>
      <c r="M3" s="13" t="s">
        <v>106</v>
      </c>
      <c r="N3" s="125">
        <v>1</v>
      </c>
    </row>
    <row r="4" spans="1:25" ht="180.6" customHeight="1" x14ac:dyDescent="0.25">
      <c r="A4" s="27"/>
      <c r="B4" s="126" t="s">
        <v>310</v>
      </c>
      <c r="C4" s="126"/>
      <c r="D4" s="126"/>
      <c r="E4" s="126"/>
      <c r="F4" s="126"/>
      <c r="G4" s="28"/>
      <c r="T4" s="101"/>
      <c r="U4" s="101"/>
      <c r="V4" s="101"/>
      <c r="W4" s="101"/>
      <c r="X4" s="101"/>
      <c r="Y4" s="101"/>
    </row>
    <row r="5" spans="1:25" ht="30.6" customHeight="1" x14ac:dyDescent="0.25">
      <c r="A5" s="27"/>
      <c r="B5" s="127" t="s">
        <v>307</v>
      </c>
      <c r="C5" s="128"/>
      <c r="D5" s="128"/>
      <c r="E5" s="128"/>
      <c r="F5" s="128"/>
      <c r="G5" s="28"/>
      <c r="K5" s="35"/>
    </row>
    <row r="6" spans="1:25" x14ac:dyDescent="0.25">
      <c r="A6" s="27"/>
      <c r="B6" s="59"/>
      <c r="C6" s="59"/>
      <c r="D6" s="59"/>
      <c r="E6" s="59"/>
      <c r="F6" s="59"/>
      <c r="G6" s="28"/>
      <c r="K6" s="5"/>
    </row>
    <row r="7" spans="1:25" x14ac:dyDescent="0.25">
      <c r="A7" s="27"/>
      <c r="B7" s="12" t="s">
        <v>81</v>
      </c>
      <c r="C7" s="75"/>
      <c r="D7" s="60" t="s">
        <v>82</v>
      </c>
      <c r="E7" s="75"/>
      <c r="F7" s="23"/>
      <c r="G7" s="28"/>
      <c r="K7" s="5"/>
    </row>
    <row r="8" spans="1:25" ht="9.6" customHeight="1" x14ac:dyDescent="0.25">
      <c r="A8" s="27"/>
      <c r="B8" s="12"/>
      <c r="C8" s="58"/>
      <c r="D8" s="60"/>
      <c r="E8" s="23"/>
      <c r="F8" s="23"/>
      <c r="G8" s="28"/>
      <c r="K8" s="5"/>
    </row>
    <row r="9" spans="1:25" x14ac:dyDescent="0.25">
      <c r="A9" s="27"/>
      <c r="B9" s="12" t="s">
        <v>80</v>
      </c>
      <c r="C9" s="75"/>
      <c r="D9" s="60" t="s">
        <v>83</v>
      </c>
      <c r="E9" s="75"/>
      <c r="F9" s="23"/>
      <c r="G9" s="28"/>
      <c r="K9" s="5"/>
    </row>
    <row r="10" spans="1:25" ht="7.9" customHeight="1" x14ac:dyDescent="0.25">
      <c r="A10" s="27"/>
      <c r="B10" s="12"/>
      <c r="C10" s="58"/>
      <c r="D10" s="58"/>
      <c r="E10" s="23"/>
      <c r="F10" s="23"/>
      <c r="G10" s="28"/>
      <c r="K10" s="5"/>
    </row>
    <row r="11" spans="1:25" x14ac:dyDescent="0.25">
      <c r="A11" s="27"/>
      <c r="B11" s="12" t="s">
        <v>84</v>
      </c>
      <c r="C11" s="75"/>
      <c r="D11" s="58"/>
      <c r="E11" s="23"/>
      <c r="F11" s="23"/>
      <c r="G11" s="28"/>
      <c r="K11" s="5"/>
    </row>
    <row r="12" spans="1:25" ht="12" customHeight="1" x14ac:dyDescent="0.25">
      <c r="A12" s="27"/>
      <c r="B12" s="23"/>
      <c r="C12" s="58"/>
      <c r="D12" s="58"/>
      <c r="E12" s="23"/>
      <c r="F12" s="23"/>
      <c r="G12" s="28"/>
      <c r="K12" s="5"/>
    </row>
    <row r="13" spans="1:25" ht="10.15" customHeight="1" x14ac:dyDescent="0.25">
      <c r="A13" s="27"/>
      <c r="B13" s="23"/>
      <c r="C13" s="23"/>
      <c r="D13" s="23"/>
      <c r="E13" s="23"/>
      <c r="F13" s="23"/>
      <c r="G13" s="28"/>
      <c r="K13" s="5"/>
      <c r="L13" s="14"/>
    </row>
    <row r="14" spans="1:25" x14ac:dyDescent="0.25">
      <c r="A14" s="27"/>
      <c r="B14" s="62" t="s">
        <v>90</v>
      </c>
      <c r="C14" s="23"/>
      <c r="D14" s="23"/>
      <c r="E14" s="23"/>
      <c r="F14" s="23"/>
      <c r="G14" s="28"/>
      <c r="K14" s="5"/>
    </row>
    <row r="15" spans="1:25" ht="45.6" customHeight="1" x14ac:dyDescent="0.25">
      <c r="A15" s="27"/>
      <c r="B15" s="62"/>
      <c r="C15" s="129" t="s">
        <v>103</v>
      </c>
      <c r="D15" s="129"/>
      <c r="E15" s="129"/>
      <c r="F15" s="129"/>
      <c r="G15" s="28"/>
      <c r="K15" s="5"/>
      <c r="L15" s="81" t="s">
        <v>104</v>
      </c>
    </row>
    <row r="16" spans="1:25" ht="15" customHeight="1" thickBot="1" x14ac:dyDescent="0.3">
      <c r="A16" s="27"/>
      <c r="B16" s="23"/>
      <c r="C16" s="23"/>
      <c r="D16" s="23"/>
      <c r="E16" s="23"/>
      <c r="F16" s="23"/>
      <c r="G16" s="28"/>
      <c r="K16" s="5"/>
      <c r="M16" s="5"/>
    </row>
    <row r="17" spans="1:16" ht="33" customHeight="1" thickBot="1" x14ac:dyDescent="0.3">
      <c r="A17" s="27"/>
      <c r="B17" s="24"/>
      <c r="C17" s="61"/>
      <c r="D17" s="25"/>
      <c r="E17" s="25"/>
      <c r="F17" s="26"/>
      <c r="G17" s="28"/>
      <c r="J17" s="21" t="s">
        <v>107</v>
      </c>
      <c r="K17" s="32" t="b">
        <v>1</v>
      </c>
      <c r="L17" s="45" t="s">
        <v>110</v>
      </c>
      <c r="M17" s="46" t="b">
        <v>1</v>
      </c>
      <c r="N17" s="21" t="s">
        <v>12</v>
      </c>
      <c r="O17" s="33" t="b">
        <v>1</v>
      </c>
    </row>
    <row r="18" spans="1:16" ht="33" customHeight="1" thickBot="1" x14ac:dyDescent="0.3">
      <c r="A18" s="27"/>
      <c r="B18" s="27"/>
      <c r="C18" s="23"/>
      <c r="D18" s="23"/>
      <c r="E18" s="23"/>
      <c r="F18" s="28"/>
      <c r="G18" s="28"/>
      <c r="J18" s="21" t="s">
        <v>13</v>
      </c>
      <c r="K18" s="43" t="b">
        <v>1</v>
      </c>
      <c r="L18" s="45" t="s">
        <v>111</v>
      </c>
      <c r="M18" s="46" t="b">
        <v>1</v>
      </c>
      <c r="N18" s="21" t="s">
        <v>15</v>
      </c>
      <c r="O18" s="33" t="b">
        <v>1</v>
      </c>
    </row>
    <row r="19" spans="1:16" ht="33" customHeight="1" thickBot="1" x14ac:dyDescent="0.3">
      <c r="A19" s="27"/>
      <c r="B19" s="27"/>
      <c r="C19" s="23"/>
      <c r="D19" s="23"/>
      <c r="E19" s="23"/>
      <c r="F19" s="28"/>
      <c r="G19" s="28"/>
      <c r="J19" s="21" t="s">
        <v>108</v>
      </c>
      <c r="K19" s="43" t="b">
        <v>1</v>
      </c>
      <c r="L19" s="21" t="s">
        <v>17</v>
      </c>
      <c r="M19" s="43" t="b">
        <v>1</v>
      </c>
      <c r="N19" s="21" t="s">
        <v>18</v>
      </c>
      <c r="O19" s="33" t="b">
        <v>1</v>
      </c>
    </row>
    <row r="20" spans="1:16" ht="33" customHeight="1" thickBot="1" x14ac:dyDescent="0.3">
      <c r="A20" s="27"/>
      <c r="B20" s="27"/>
      <c r="C20" s="23"/>
      <c r="D20" s="23"/>
      <c r="E20" s="23"/>
      <c r="F20" s="85" t="s">
        <v>23</v>
      </c>
      <c r="G20" s="28"/>
      <c r="J20" s="21" t="s">
        <v>19</v>
      </c>
      <c r="K20" s="43" t="b">
        <v>1</v>
      </c>
      <c r="L20" s="21" t="s">
        <v>20</v>
      </c>
      <c r="M20" s="43" t="b">
        <v>1</v>
      </c>
      <c r="N20" s="39"/>
      <c r="O20" s="33"/>
    </row>
    <row r="21" spans="1:16" ht="33" customHeight="1" thickBot="1" x14ac:dyDescent="0.3">
      <c r="A21" s="27"/>
      <c r="B21" s="27"/>
      <c r="C21" s="23"/>
      <c r="D21" s="23"/>
      <c r="E21" s="23"/>
      <c r="F21" s="28"/>
      <c r="G21" s="28"/>
      <c r="J21" s="21" t="s">
        <v>21</v>
      </c>
      <c r="K21" s="43" t="b">
        <v>1</v>
      </c>
      <c r="L21" s="21" t="s">
        <v>22</v>
      </c>
      <c r="M21" s="43" t="b">
        <v>1</v>
      </c>
      <c r="N21" s="39" t="s">
        <v>23</v>
      </c>
      <c r="O21" s="33"/>
      <c r="P21" s="23"/>
    </row>
    <row r="22" spans="1:16" ht="33" customHeight="1" thickBot="1" x14ac:dyDescent="0.3">
      <c r="A22" s="27"/>
      <c r="B22" s="27"/>
      <c r="C22" s="23"/>
      <c r="D22" s="23"/>
      <c r="E22" s="23"/>
      <c r="F22" s="28"/>
      <c r="G22" s="28"/>
      <c r="J22" s="21" t="s">
        <v>24</v>
      </c>
      <c r="K22" s="43" t="b">
        <v>1</v>
      </c>
      <c r="L22" s="21" t="s">
        <v>25</v>
      </c>
      <c r="M22" s="43" t="b">
        <v>1</v>
      </c>
      <c r="N22" s="21" t="s">
        <v>26</v>
      </c>
      <c r="O22" s="33" t="b">
        <v>1</v>
      </c>
      <c r="P22" s="23"/>
    </row>
    <row r="23" spans="1:16" ht="33" customHeight="1" thickBot="1" x14ac:dyDescent="0.3">
      <c r="A23" s="27"/>
      <c r="B23" s="27"/>
      <c r="C23" s="23"/>
      <c r="D23" s="23"/>
      <c r="E23" s="23"/>
      <c r="F23" s="28"/>
      <c r="G23" s="28"/>
      <c r="J23" s="21" t="s">
        <v>33</v>
      </c>
      <c r="K23" s="43" t="b">
        <v>1</v>
      </c>
      <c r="L23" s="21" t="s">
        <v>28</v>
      </c>
      <c r="M23" s="43" t="b">
        <v>1</v>
      </c>
      <c r="N23" s="21" t="s">
        <v>29</v>
      </c>
      <c r="O23" s="33" t="b">
        <v>1</v>
      </c>
      <c r="P23" s="23"/>
    </row>
    <row r="24" spans="1:16" ht="33" customHeight="1" thickBot="1" x14ac:dyDescent="0.3">
      <c r="A24" s="27"/>
      <c r="B24" s="27"/>
      <c r="C24" s="23"/>
      <c r="D24" s="23"/>
      <c r="E24" s="23"/>
      <c r="F24" s="28"/>
      <c r="G24" s="28"/>
      <c r="J24" s="21" t="s">
        <v>34</v>
      </c>
      <c r="K24" s="43" t="b">
        <v>1</v>
      </c>
      <c r="L24" s="21" t="s">
        <v>31</v>
      </c>
      <c r="M24" s="43" t="b">
        <v>1</v>
      </c>
      <c r="N24" s="21" t="s">
        <v>32</v>
      </c>
      <c r="O24" s="33" t="b">
        <v>1</v>
      </c>
      <c r="P24" s="23"/>
    </row>
    <row r="25" spans="1:16" ht="33" customHeight="1" thickBot="1" x14ac:dyDescent="0.3">
      <c r="A25" s="27"/>
      <c r="B25" s="29"/>
      <c r="C25" s="30"/>
      <c r="D25" s="30"/>
      <c r="E25" s="30"/>
      <c r="F25" s="82" t="str">
        <f>"Version "&amp;TEXT(N3,"#.0")&amp;" - "&amp;TEXT(N2,"mmmm dd, yyyy")</f>
        <v>Version 1.0 - March 29, 2023</v>
      </c>
      <c r="G25" s="28"/>
      <c r="J25" s="45" t="s">
        <v>27</v>
      </c>
      <c r="K25" s="46" t="b">
        <v>1</v>
      </c>
      <c r="L25" s="83" t="s">
        <v>109</v>
      </c>
      <c r="M25" s="84" t="b">
        <v>0</v>
      </c>
      <c r="N25" s="44"/>
      <c r="O25" s="44"/>
      <c r="P25" s="23"/>
    </row>
    <row r="26" spans="1:16" ht="5.45" customHeight="1" x14ac:dyDescent="0.25">
      <c r="A26" s="29"/>
      <c r="B26" s="63"/>
      <c r="C26" s="30"/>
      <c r="D26" s="30"/>
      <c r="E26" s="30"/>
      <c r="F26" s="30"/>
      <c r="G26" s="31"/>
      <c r="L26" s="42"/>
      <c r="M26" s="42"/>
      <c r="N26" s="42"/>
      <c r="O26" s="42"/>
      <c r="P26" s="42"/>
    </row>
    <row r="27" spans="1:16" s="64" customFormat="1" x14ac:dyDescent="0.25">
      <c r="L27" s="65"/>
      <c r="M27" s="65"/>
      <c r="N27" s="65"/>
      <c r="O27" s="65"/>
      <c r="P27" s="65"/>
    </row>
    <row r="28" spans="1:16" s="64" customFormat="1" x14ac:dyDescent="0.25">
      <c r="K28" s="67"/>
      <c r="L28" s="68"/>
      <c r="M28" s="66"/>
      <c r="N28" s="68"/>
      <c r="O28" s="69"/>
      <c r="P28" s="69"/>
    </row>
    <row r="29" spans="1:16" s="64" customFormat="1" x14ac:dyDescent="0.25">
      <c r="K29" s="67"/>
      <c r="L29" s="68"/>
      <c r="M29" s="66"/>
      <c r="N29" s="68"/>
      <c r="O29" s="69"/>
      <c r="P29" s="69"/>
    </row>
    <row r="30" spans="1:16" s="64" customFormat="1" x14ac:dyDescent="0.25">
      <c r="K30" s="67"/>
      <c r="L30" s="69"/>
      <c r="M30" s="69"/>
      <c r="N30" s="69"/>
      <c r="O30" s="69"/>
      <c r="P30" s="69"/>
    </row>
    <row r="31" spans="1:16" s="64" customFormat="1" x14ac:dyDescent="0.25">
      <c r="L31" s="65"/>
      <c r="M31" s="65"/>
      <c r="N31" s="65"/>
      <c r="O31" s="65"/>
      <c r="P31" s="65"/>
    </row>
    <row r="32" spans="1:16" s="64" customFormat="1" x14ac:dyDescent="0.25">
      <c r="L32" s="65"/>
      <c r="M32" s="65"/>
      <c r="N32" s="65"/>
      <c r="O32" s="65"/>
      <c r="P32" s="65"/>
    </row>
    <row r="33" spans="11:16" s="64" customFormat="1" x14ac:dyDescent="0.25">
      <c r="L33" s="65"/>
      <c r="M33" s="65"/>
      <c r="N33" s="65"/>
      <c r="O33" s="65"/>
      <c r="P33" s="65"/>
    </row>
    <row r="34" spans="11:16" s="64" customFormat="1" x14ac:dyDescent="0.25"/>
    <row r="35" spans="11:16" s="64" customFormat="1" x14ac:dyDescent="0.25"/>
    <row r="36" spans="11:16" s="64" customFormat="1" x14ac:dyDescent="0.25"/>
    <row r="37" spans="11:16" s="64" customFormat="1" x14ac:dyDescent="0.25"/>
    <row r="38" spans="11:16" s="64" customFormat="1" x14ac:dyDescent="0.25"/>
    <row r="39" spans="11:16" s="64" customFormat="1" x14ac:dyDescent="0.25"/>
    <row r="40" spans="11:16" s="64" customFormat="1" x14ac:dyDescent="0.25">
      <c r="K40" s="70"/>
    </row>
    <row r="41" spans="11:16" s="64" customFormat="1" x14ac:dyDescent="0.25">
      <c r="K41" s="70"/>
    </row>
    <row r="42" spans="11:16" s="64" customFormat="1" x14ac:dyDescent="0.25">
      <c r="K42" s="70"/>
    </row>
    <row r="43" spans="11:16" s="64" customFormat="1" x14ac:dyDescent="0.25"/>
    <row r="44" spans="11:16" s="64" customFormat="1" x14ac:dyDescent="0.25"/>
    <row r="45" spans="11:16" s="64" customFormat="1" x14ac:dyDescent="0.25"/>
    <row r="46" spans="11:16" s="64" customFormat="1" x14ac:dyDescent="0.25"/>
    <row r="47" spans="11:16" s="64" customFormat="1" x14ac:dyDescent="0.25"/>
    <row r="48" spans="11:16"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sheetData>
  <sheetProtection algorithmName="SHA-512" hashValue="hdEVDMsx4k6EOWb1DaeIWQd3OnzOPUy16tgs2SM73O0rDQuWOapQRYr5FTXFxBI7FkxgbcA9vhiZFrmM8vXVCA==" saltValue="LJ5BbdHnLaE1naQtKtilWw==" spinCount="100000" sheet="1" objects="1" selectLockedCells="1"/>
  <mergeCells count="4">
    <mergeCell ref="B4:F4"/>
    <mergeCell ref="B5:F5"/>
    <mergeCell ref="C15:F15"/>
    <mergeCell ref="C2:F2"/>
  </mergeCells>
  <hyperlinks>
    <hyperlink ref="B5" r:id="rId1" display="market.renewal@ieso.ca"/>
  </hyperlinks>
  <pageMargins left="0.7" right="0.7" top="0.75" bottom="0.75" header="0.3" footer="0.3"/>
  <pageSetup orientation="landscape" r:id="rId2"/>
  <rowBreaks count="1" manualBreakCount="1">
    <brk id="12"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from>
                    <xdr:col>1</xdr:col>
                    <xdr:colOff>123825</xdr:colOff>
                    <xdr:row>16</xdr:row>
                    <xdr:rowOff>9525</xdr:rowOff>
                  </from>
                  <to>
                    <xdr:col>2</xdr:col>
                    <xdr:colOff>552450</xdr:colOff>
                    <xdr:row>17</xdr:row>
                    <xdr:rowOff>47625</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1</xdr:col>
                    <xdr:colOff>123825</xdr:colOff>
                    <xdr:row>17</xdr:row>
                    <xdr:rowOff>19050</xdr:rowOff>
                  </from>
                  <to>
                    <xdr:col>2</xdr:col>
                    <xdr:colOff>19050</xdr:colOff>
                    <xdr:row>17</xdr:row>
                    <xdr:rowOff>400050</xdr:rowOff>
                  </to>
                </anchor>
              </controlPr>
            </control>
          </mc:Choice>
        </mc:AlternateContent>
        <mc:AlternateContent xmlns:mc="http://schemas.openxmlformats.org/markup-compatibility/2006">
          <mc:Choice Requires="x14">
            <control shapeId="3075" r:id="rId7" name="Check Box 3">
              <controlPr locked="0" defaultSize="0" autoFill="0" autoLine="0" autoPict="0">
                <anchor moveWithCells="1">
                  <from>
                    <xdr:col>1</xdr:col>
                    <xdr:colOff>123825</xdr:colOff>
                    <xdr:row>18</xdr:row>
                    <xdr:rowOff>19050</xdr:rowOff>
                  </from>
                  <to>
                    <xdr:col>2</xdr:col>
                    <xdr:colOff>685800</xdr:colOff>
                    <xdr:row>18</xdr:row>
                    <xdr:rowOff>400050</xdr:rowOff>
                  </to>
                </anchor>
              </controlPr>
            </control>
          </mc:Choice>
        </mc:AlternateContent>
        <mc:AlternateContent xmlns:mc="http://schemas.openxmlformats.org/markup-compatibility/2006">
          <mc:Choice Requires="x14">
            <control shapeId="3076" r:id="rId8" name="Check Box 4">
              <controlPr locked="0" defaultSize="0" autoFill="0" autoLine="0" autoPict="0">
                <anchor moveWithCells="1">
                  <from>
                    <xdr:col>1</xdr:col>
                    <xdr:colOff>123825</xdr:colOff>
                    <xdr:row>19</xdr:row>
                    <xdr:rowOff>19050</xdr:rowOff>
                  </from>
                  <to>
                    <xdr:col>1</xdr:col>
                    <xdr:colOff>1447800</xdr:colOff>
                    <xdr:row>19</xdr:row>
                    <xdr:rowOff>400050</xdr:rowOff>
                  </to>
                </anchor>
              </controlPr>
            </control>
          </mc:Choice>
        </mc:AlternateContent>
        <mc:AlternateContent xmlns:mc="http://schemas.openxmlformats.org/markup-compatibility/2006">
          <mc:Choice Requires="x14">
            <control shapeId="3077" r:id="rId9" name="Check Box 5">
              <controlPr locked="0" defaultSize="0" autoFill="0" autoLine="0" autoPict="0">
                <anchor moveWithCells="1">
                  <from>
                    <xdr:col>1</xdr:col>
                    <xdr:colOff>123825</xdr:colOff>
                    <xdr:row>20</xdr:row>
                    <xdr:rowOff>9525</xdr:rowOff>
                  </from>
                  <to>
                    <xdr:col>1</xdr:col>
                    <xdr:colOff>1447800</xdr:colOff>
                    <xdr:row>20</xdr:row>
                    <xdr:rowOff>390525</xdr:rowOff>
                  </to>
                </anchor>
              </controlPr>
            </control>
          </mc:Choice>
        </mc:AlternateContent>
        <mc:AlternateContent xmlns:mc="http://schemas.openxmlformats.org/markup-compatibility/2006">
          <mc:Choice Requires="x14">
            <control shapeId="3078" r:id="rId10" name="Check Box 6">
              <controlPr locked="0" defaultSize="0" autoFill="0" autoLine="0" autoPict="0">
                <anchor moveWithCells="1">
                  <from>
                    <xdr:col>1</xdr:col>
                    <xdr:colOff>133350</xdr:colOff>
                    <xdr:row>21</xdr:row>
                    <xdr:rowOff>9525</xdr:rowOff>
                  </from>
                  <to>
                    <xdr:col>1</xdr:col>
                    <xdr:colOff>1466850</xdr:colOff>
                    <xdr:row>21</xdr:row>
                    <xdr:rowOff>390525</xdr:rowOff>
                  </to>
                </anchor>
              </controlPr>
            </control>
          </mc:Choice>
        </mc:AlternateContent>
        <mc:AlternateContent xmlns:mc="http://schemas.openxmlformats.org/markup-compatibility/2006">
          <mc:Choice Requires="x14">
            <control shapeId="3079" r:id="rId11" name="Check Box 7">
              <controlPr locked="0" defaultSize="0" autoFill="0" autoLine="0" autoPict="0">
                <anchor moveWithCells="1">
                  <from>
                    <xdr:col>1</xdr:col>
                    <xdr:colOff>152400</xdr:colOff>
                    <xdr:row>24</xdr:row>
                    <xdr:rowOff>9525</xdr:rowOff>
                  </from>
                  <to>
                    <xdr:col>1</xdr:col>
                    <xdr:colOff>1476375</xdr:colOff>
                    <xdr:row>24</xdr:row>
                    <xdr:rowOff>390525</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1</xdr:col>
                    <xdr:colOff>133350</xdr:colOff>
                    <xdr:row>22</xdr:row>
                    <xdr:rowOff>9525</xdr:rowOff>
                  </from>
                  <to>
                    <xdr:col>1</xdr:col>
                    <xdr:colOff>1466850</xdr:colOff>
                    <xdr:row>22</xdr:row>
                    <xdr:rowOff>390525</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1</xdr:col>
                    <xdr:colOff>133350</xdr:colOff>
                    <xdr:row>23</xdr:row>
                    <xdr:rowOff>9525</xdr:rowOff>
                  </from>
                  <to>
                    <xdr:col>1</xdr:col>
                    <xdr:colOff>1352550</xdr:colOff>
                    <xdr:row>23</xdr:row>
                    <xdr:rowOff>390525</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2</xdr:col>
                    <xdr:colOff>1504950</xdr:colOff>
                    <xdr:row>16</xdr:row>
                    <xdr:rowOff>9525</xdr:rowOff>
                  </from>
                  <to>
                    <xdr:col>3</xdr:col>
                    <xdr:colOff>1190625</xdr:colOff>
                    <xdr:row>16</xdr:row>
                    <xdr:rowOff>400050</xdr:rowOff>
                  </to>
                </anchor>
              </controlPr>
            </control>
          </mc:Choice>
        </mc:AlternateContent>
        <mc:AlternateContent xmlns:mc="http://schemas.openxmlformats.org/markup-compatibility/2006">
          <mc:Choice Requires="x14">
            <control shapeId="3084" r:id="rId15" name="Check Box 12">
              <controlPr locked="0" defaultSize="0" autoFill="0" autoLine="0" autoPict="0" altText="Energy Storage Resource (non-dispatchable)">
                <anchor moveWithCells="1">
                  <from>
                    <xdr:col>2</xdr:col>
                    <xdr:colOff>1504950</xdr:colOff>
                    <xdr:row>17</xdr:row>
                    <xdr:rowOff>19050</xdr:rowOff>
                  </from>
                  <to>
                    <xdr:col>3</xdr:col>
                    <xdr:colOff>1352550</xdr:colOff>
                    <xdr:row>17</xdr:row>
                    <xdr:rowOff>409575</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2</xdr:col>
                    <xdr:colOff>1504950</xdr:colOff>
                    <xdr:row>18</xdr:row>
                    <xdr:rowOff>38100</xdr:rowOff>
                  </from>
                  <to>
                    <xdr:col>3</xdr:col>
                    <xdr:colOff>1247775</xdr:colOff>
                    <xdr:row>19</xdr:row>
                    <xdr:rowOff>9525</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2</xdr:col>
                    <xdr:colOff>1504950</xdr:colOff>
                    <xdr:row>19</xdr:row>
                    <xdr:rowOff>38100</xdr:rowOff>
                  </from>
                  <to>
                    <xdr:col>3</xdr:col>
                    <xdr:colOff>1047750</xdr:colOff>
                    <xdr:row>20</xdr:row>
                    <xdr:rowOff>19050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2</xdr:col>
                    <xdr:colOff>1504950</xdr:colOff>
                    <xdr:row>20</xdr:row>
                    <xdr:rowOff>19050</xdr:rowOff>
                  </from>
                  <to>
                    <xdr:col>3</xdr:col>
                    <xdr:colOff>923925</xdr:colOff>
                    <xdr:row>21</xdr:row>
                    <xdr:rowOff>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2</xdr:col>
                    <xdr:colOff>1504950</xdr:colOff>
                    <xdr:row>21</xdr:row>
                    <xdr:rowOff>38100</xdr:rowOff>
                  </from>
                  <to>
                    <xdr:col>3</xdr:col>
                    <xdr:colOff>1047750</xdr:colOff>
                    <xdr:row>22</xdr:row>
                    <xdr:rowOff>9525</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2</xdr:col>
                    <xdr:colOff>1504950</xdr:colOff>
                    <xdr:row>22</xdr:row>
                    <xdr:rowOff>19050</xdr:rowOff>
                  </from>
                  <to>
                    <xdr:col>3</xdr:col>
                    <xdr:colOff>1152525</xdr:colOff>
                    <xdr:row>23</xdr:row>
                    <xdr:rowOff>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2</xdr:col>
                    <xdr:colOff>1514475</xdr:colOff>
                    <xdr:row>23</xdr:row>
                    <xdr:rowOff>19050</xdr:rowOff>
                  </from>
                  <to>
                    <xdr:col>3</xdr:col>
                    <xdr:colOff>933450</xdr:colOff>
                    <xdr:row>23</xdr:row>
                    <xdr:rowOff>400050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5</xdr:col>
                    <xdr:colOff>47625</xdr:colOff>
                    <xdr:row>16</xdr:row>
                    <xdr:rowOff>9525</xdr:rowOff>
                  </from>
                  <to>
                    <xdr:col>5</xdr:col>
                    <xdr:colOff>1228725</xdr:colOff>
                    <xdr:row>16</xdr:row>
                    <xdr:rowOff>409575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5</xdr:col>
                    <xdr:colOff>47625</xdr:colOff>
                    <xdr:row>17</xdr:row>
                    <xdr:rowOff>19050</xdr:rowOff>
                  </from>
                  <to>
                    <xdr:col>5</xdr:col>
                    <xdr:colOff>1219200</xdr:colOff>
                    <xdr:row>18</xdr:row>
                    <xdr:rowOff>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5</xdr:col>
                    <xdr:colOff>47625</xdr:colOff>
                    <xdr:row>18</xdr:row>
                    <xdr:rowOff>9525</xdr:rowOff>
                  </from>
                  <to>
                    <xdr:col>5</xdr:col>
                    <xdr:colOff>1219200</xdr:colOff>
                    <xdr:row>18</xdr:row>
                    <xdr:rowOff>400050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5</xdr:col>
                    <xdr:colOff>57150</xdr:colOff>
                    <xdr:row>20</xdr:row>
                    <xdr:rowOff>19050</xdr:rowOff>
                  </from>
                  <to>
                    <xdr:col>5</xdr:col>
                    <xdr:colOff>1228725</xdr:colOff>
                    <xdr:row>20</xdr:row>
                    <xdr:rowOff>409575</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5</xdr:col>
                    <xdr:colOff>57150</xdr:colOff>
                    <xdr:row>21</xdr:row>
                    <xdr:rowOff>0</xdr:rowOff>
                  </from>
                  <to>
                    <xdr:col>5</xdr:col>
                    <xdr:colOff>1228725</xdr:colOff>
                    <xdr:row>21</xdr:row>
                    <xdr:rowOff>400050</xdr:rowOff>
                  </to>
                </anchor>
              </controlPr>
            </control>
          </mc:Choice>
        </mc:AlternateContent>
        <mc:AlternateContent xmlns:mc="http://schemas.openxmlformats.org/markup-compatibility/2006">
          <mc:Choice Requires="x14">
            <control shapeId="3097" r:id="rId27" name="Check Box 25">
              <controlPr locked="0" defaultSize="0" autoFill="0" autoLine="0" autoPict="0">
                <anchor moveWithCells="1">
                  <from>
                    <xdr:col>5</xdr:col>
                    <xdr:colOff>57150</xdr:colOff>
                    <xdr:row>21</xdr:row>
                    <xdr:rowOff>276225</xdr:rowOff>
                  </from>
                  <to>
                    <xdr:col>5</xdr:col>
                    <xdr:colOff>1390650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tabColor rgb="FF92D050"/>
    <pageSetUpPr fitToPage="1"/>
  </sheetPr>
  <dimension ref="A1:BU100"/>
  <sheetViews>
    <sheetView showGridLines="0" zoomScaleNormal="100" workbookViewId="0">
      <pane xSplit="2" ySplit="6" topLeftCell="C7" activePane="bottomRight" state="frozen"/>
      <selection pane="topRight" activeCell="C1" sqref="C1"/>
      <selection pane="bottomLeft" activeCell="A7" sqref="A7"/>
      <selection pane="bottomRight" activeCell="H9" sqref="H9"/>
    </sheetView>
  </sheetViews>
  <sheetFormatPr defaultRowHeight="15" x14ac:dyDescent="0.25"/>
  <cols>
    <col min="1" max="1" width="1.5703125" customWidth="1"/>
    <col min="2" max="2" width="16.5703125" customWidth="1"/>
    <col min="3" max="3" width="27.5703125" customWidth="1"/>
    <col min="4" max="4" width="23.28515625" customWidth="1"/>
    <col min="5" max="5" width="10.28515625" style="108" customWidth="1"/>
    <col min="6" max="7" width="8.85546875" style="108"/>
    <col min="8" max="8" width="9.7109375" style="102" customWidth="1"/>
    <col min="9" max="9" width="24" customWidth="1"/>
    <col min="10" max="10" width="3" style="76" customWidth="1"/>
    <col min="11" max="11" width="2.42578125" style="22" hidden="1" customWidth="1"/>
    <col min="12" max="12" width="8.85546875" hidden="1" customWidth="1"/>
    <col min="13" max="13" width="7.7109375" hidden="1" customWidth="1"/>
    <col min="14" max="14" width="70.28515625" hidden="1" customWidth="1"/>
    <col min="15" max="15" width="8.85546875" hidden="1" customWidth="1"/>
    <col min="16" max="16" width="9.7109375" style="99" hidden="1" customWidth="1"/>
    <col min="17" max="40" width="8.85546875" hidden="1" customWidth="1"/>
    <col min="41" max="41" width="26.42578125" hidden="1" customWidth="1"/>
    <col min="42" max="42" width="0.7109375" style="64" customWidth="1"/>
    <col min="43" max="73" width="8.85546875" style="64"/>
  </cols>
  <sheetData>
    <row r="1" spans="1:42" ht="26.25" x14ac:dyDescent="0.25">
      <c r="D1" s="72" t="s">
        <v>99</v>
      </c>
      <c r="I1" s="96" t="str">
        <f>"Version "&amp;TEXT(Intro!N3,"#.0")</f>
        <v>Version 1.0</v>
      </c>
      <c r="L1" s="88" t="s">
        <v>263</v>
      </c>
      <c r="M1" s="89"/>
      <c r="N1" s="16"/>
      <c r="R1" s="51" t="s">
        <v>92</v>
      </c>
      <c r="S1" s="50"/>
      <c r="T1" s="50"/>
      <c r="U1" s="50"/>
      <c r="V1" s="50"/>
      <c r="W1" s="50"/>
      <c r="AP1" s="71"/>
    </row>
    <row r="2" spans="1:42" ht="105.75" hidden="1" thickBot="1" x14ac:dyDescent="0.3">
      <c r="B2" s="10" t="s">
        <v>264</v>
      </c>
      <c r="E2"/>
      <c r="F2"/>
      <c r="G2"/>
      <c r="H2"/>
      <c r="J2" s="71"/>
      <c r="N2" s="98" t="s">
        <v>60</v>
      </c>
      <c r="O2" s="42"/>
      <c r="P2"/>
      <c r="Q2" s="13" t="s">
        <v>54</v>
      </c>
      <c r="R2" s="3" t="s">
        <v>10</v>
      </c>
      <c r="S2" s="3" t="s">
        <v>13</v>
      </c>
      <c r="T2" s="3" t="s">
        <v>16</v>
      </c>
      <c r="U2" s="3" t="s">
        <v>19</v>
      </c>
      <c r="V2" s="3" t="s">
        <v>21</v>
      </c>
      <c r="W2" s="3" t="s">
        <v>24</v>
      </c>
      <c r="X2" s="3" t="s">
        <v>27</v>
      </c>
      <c r="Y2" s="3" t="s">
        <v>30</v>
      </c>
      <c r="Z2" s="3" t="s">
        <v>33</v>
      </c>
      <c r="AA2" s="3" t="s">
        <v>34</v>
      </c>
      <c r="AB2" s="2" t="s">
        <v>11</v>
      </c>
      <c r="AC2" s="4" t="s">
        <v>14</v>
      </c>
      <c r="AD2" s="4" t="s">
        <v>17</v>
      </c>
      <c r="AE2" s="4" t="s">
        <v>20</v>
      </c>
      <c r="AF2" s="4" t="s">
        <v>22</v>
      </c>
      <c r="AG2" s="4" t="s">
        <v>25</v>
      </c>
      <c r="AH2" s="4" t="s">
        <v>28</v>
      </c>
      <c r="AI2" s="4" t="s">
        <v>31</v>
      </c>
      <c r="AJ2" s="2" t="s">
        <v>12</v>
      </c>
      <c r="AK2" s="4" t="s">
        <v>15</v>
      </c>
      <c r="AL2" s="4" t="s">
        <v>18</v>
      </c>
      <c r="AM2" s="4" t="s">
        <v>26</v>
      </c>
      <c r="AN2" s="4" t="s">
        <v>29</v>
      </c>
      <c r="AO2" s="4" t="s">
        <v>32</v>
      </c>
      <c r="AP2" s="71"/>
    </row>
    <row r="3" spans="1:42" hidden="1" x14ac:dyDescent="0.25">
      <c r="B3" s="10" t="s">
        <v>264</v>
      </c>
      <c r="C3" s="97" t="s">
        <v>292</v>
      </c>
      <c r="E3"/>
      <c r="F3"/>
      <c r="G3"/>
      <c r="H3"/>
      <c r="J3" s="71"/>
      <c r="L3" t="s">
        <v>42</v>
      </c>
      <c r="N3" s="17" t="s">
        <v>75</v>
      </c>
      <c r="P3"/>
      <c r="Q3" s="12" t="s">
        <v>78</v>
      </c>
      <c r="R3" s="15" t="b">
        <f>Intro!$K$17</f>
        <v>1</v>
      </c>
      <c r="S3" s="11" t="b">
        <f>Intro!K18</f>
        <v>1</v>
      </c>
      <c r="T3" s="11" t="b">
        <f>Intro!K19</f>
        <v>1</v>
      </c>
      <c r="U3" s="11" t="b">
        <f>Intro!K20</f>
        <v>1</v>
      </c>
      <c r="V3" s="11" t="b">
        <f>Intro!K21</f>
        <v>1</v>
      </c>
      <c r="W3" s="15" t="b">
        <f>Intro!$K$22</f>
        <v>1</v>
      </c>
      <c r="X3" s="15" t="b">
        <f>Intro!$K$25</f>
        <v>1</v>
      </c>
      <c r="Y3" s="15" t="b">
        <f>Intro!$M$25</f>
        <v>0</v>
      </c>
      <c r="Z3" s="15" t="b">
        <f>Intro!$K$23</f>
        <v>1</v>
      </c>
      <c r="AA3" s="15" t="b">
        <f>Intro!$K$24</f>
        <v>1</v>
      </c>
      <c r="AB3" s="15" t="b">
        <f>Intro!$M$17</f>
        <v>1</v>
      </c>
      <c r="AC3" s="15" t="b">
        <f>Intro!$M$18</f>
        <v>1</v>
      </c>
      <c r="AD3" s="15" t="b">
        <f>Intro!$M$19</f>
        <v>1</v>
      </c>
      <c r="AE3" s="15" t="b">
        <f>Intro!$M$20</f>
        <v>1</v>
      </c>
      <c r="AF3" s="15" t="b">
        <f>Intro!$M$21</f>
        <v>1</v>
      </c>
      <c r="AG3" s="15" t="b">
        <f>Intro!$M$22</f>
        <v>1</v>
      </c>
      <c r="AH3" s="15" t="b">
        <f>Intro!$M$23</f>
        <v>1</v>
      </c>
      <c r="AI3" s="15" t="b">
        <f>Intro!$M$24</f>
        <v>1</v>
      </c>
      <c r="AJ3" s="15" t="b">
        <f>Intro!$O$17</f>
        <v>1</v>
      </c>
      <c r="AK3" s="15" t="b">
        <f>Intro!$O$18</f>
        <v>1</v>
      </c>
      <c r="AL3" s="15" t="b">
        <f>Intro!$O$19</f>
        <v>1</v>
      </c>
      <c r="AM3" s="15" t="b">
        <f>Intro!$O$22</f>
        <v>1</v>
      </c>
      <c r="AN3" s="15" t="b">
        <f>Intro!$O$23</f>
        <v>1</v>
      </c>
      <c r="AO3" s="15" t="b">
        <f>Intro!$O$24</f>
        <v>1</v>
      </c>
      <c r="AP3" s="71"/>
    </row>
    <row r="4" spans="1:42" hidden="1" x14ac:dyDescent="0.25">
      <c r="B4" s="10" t="s">
        <v>264</v>
      </c>
      <c r="E4"/>
      <c r="F4"/>
      <c r="G4"/>
      <c r="H4"/>
      <c r="J4" s="71"/>
      <c r="L4" t="s">
        <v>273</v>
      </c>
      <c r="N4" s="17" t="s">
        <v>76</v>
      </c>
      <c r="P4"/>
      <c r="R4">
        <v>1</v>
      </c>
      <c r="S4">
        <f>R4+3</f>
        <v>4</v>
      </c>
      <c r="T4">
        <f t="shared" ref="T4:AO4" si="0">S4+3</f>
        <v>7</v>
      </c>
      <c r="U4">
        <f t="shared" si="0"/>
        <v>10</v>
      </c>
      <c r="V4">
        <f t="shared" si="0"/>
        <v>13</v>
      </c>
      <c r="W4">
        <f t="shared" si="0"/>
        <v>16</v>
      </c>
      <c r="X4">
        <f t="shared" si="0"/>
        <v>19</v>
      </c>
      <c r="Y4">
        <f t="shared" si="0"/>
        <v>22</v>
      </c>
      <c r="Z4">
        <f t="shared" si="0"/>
        <v>25</v>
      </c>
      <c r="AA4">
        <f t="shared" si="0"/>
        <v>28</v>
      </c>
      <c r="AB4">
        <f t="shared" si="0"/>
        <v>31</v>
      </c>
      <c r="AC4">
        <f t="shared" si="0"/>
        <v>34</v>
      </c>
      <c r="AD4">
        <f t="shared" si="0"/>
        <v>37</v>
      </c>
      <c r="AE4">
        <f t="shared" si="0"/>
        <v>40</v>
      </c>
      <c r="AF4">
        <f t="shared" si="0"/>
        <v>43</v>
      </c>
      <c r="AG4">
        <f t="shared" si="0"/>
        <v>46</v>
      </c>
      <c r="AH4">
        <f t="shared" si="0"/>
        <v>49</v>
      </c>
      <c r="AI4">
        <f t="shared" si="0"/>
        <v>52</v>
      </c>
      <c r="AJ4">
        <f t="shared" si="0"/>
        <v>55</v>
      </c>
      <c r="AK4">
        <f t="shared" si="0"/>
        <v>58</v>
      </c>
      <c r="AL4">
        <f t="shared" si="0"/>
        <v>61</v>
      </c>
      <c r="AM4">
        <f t="shared" si="0"/>
        <v>64</v>
      </c>
      <c r="AN4">
        <f t="shared" si="0"/>
        <v>67</v>
      </c>
      <c r="AO4">
        <f t="shared" si="0"/>
        <v>70</v>
      </c>
      <c r="AP4" s="71"/>
    </row>
    <row r="5" spans="1:42" ht="15.75" thickBot="1" x14ac:dyDescent="0.3">
      <c r="B5" s="16"/>
      <c r="I5" s="13" t="s">
        <v>93</v>
      </c>
      <c r="J5" s="77"/>
      <c r="L5" t="s">
        <v>272</v>
      </c>
      <c r="N5" s="17" t="s">
        <v>77</v>
      </c>
      <c r="O5" s="98" t="s">
        <v>271</v>
      </c>
      <c r="R5" t="s">
        <v>49</v>
      </c>
      <c r="S5" t="s">
        <v>50</v>
      </c>
      <c r="T5" t="s">
        <v>51</v>
      </c>
      <c r="U5" t="s">
        <v>52</v>
      </c>
      <c r="V5" t="s">
        <v>53</v>
      </c>
      <c r="W5" t="s">
        <v>55</v>
      </c>
      <c r="X5" t="s">
        <v>56</v>
      </c>
      <c r="Y5" t="s">
        <v>57</v>
      </c>
      <c r="Z5" t="s">
        <v>58</v>
      </c>
      <c r="AA5" t="s">
        <v>59</v>
      </c>
      <c r="AB5" t="s">
        <v>61</v>
      </c>
      <c r="AC5" t="s">
        <v>62</v>
      </c>
      <c r="AD5" t="s">
        <v>63</v>
      </c>
      <c r="AE5" t="s">
        <v>64</v>
      </c>
      <c r="AF5" t="s">
        <v>65</v>
      </c>
      <c r="AG5" t="s">
        <v>66</v>
      </c>
      <c r="AH5" t="s">
        <v>67</v>
      </c>
      <c r="AI5" t="s">
        <v>68</v>
      </c>
      <c r="AJ5" t="s">
        <v>69</v>
      </c>
      <c r="AK5" t="s">
        <v>70</v>
      </c>
      <c r="AL5" t="s">
        <v>71</v>
      </c>
      <c r="AM5" t="s">
        <v>72</v>
      </c>
      <c r="AN5" t="s">
        <v>73</v>
      </c>
      <c r="AO5" t="s">
        <v>74</v>
      </c>
      <c r="AP5" s="71"/>
    </row>
    <row r="6" spans="1:42" ht="120.75" thickBot="1" x14ac:dyDescent="0.3">
      <c r="B6" s="6" t="s">
        <v>88</v>
      </c>
      <c r="C6" s="6" t="s">
        <v>35</v>
      </c>
      <c r="D6" s="8" t="s">
        <v>36</v>
      </c>
      <c r="E6" s="7" t="s">
        <v>112</v>
      </c>
      <c r="F6" s="6" t="s">
        <v>295</v>
      </c>
      <c r="G6" s="6" t="s">
        <v>113</v>
      </c>
      <c r="H6" s="8" t="s">
        <v>114</v>
      </c>
      <c r="I6" s="6" t="s">
        <v>37</v>
      </c>
      <c r="J6" s="123" t="s">
        <v>85</v>
      </c>
      <c r="K6" s="37"/>
      <c r="L6" s="36" t="s">
        <v>304</v>
      </c>
      <c r="M6" s="115"/>
      <c r="N6" s="110" t="s">
        <v>302</v>
      </c>
      <c r="O6" s="19" t="s">
        <v>79</v>
      </c>
      <c r="P6" s="100" t="s">
        <v>102</v>
      </c>
      <c r="AP6" s="71"/>
    </row>
    <row r="7" spans="1:42" ht="15" hidden="1" customHeight="1" thickBot="1" x14ac:dyDescent="0.3">
      <c r="B7" s="10" t="s">
        <v>264</v>
      </c>
      <c r="C7" s="49" t="s">
        <v>91</v>
      </c>
      <c r="D7" s="49"/>
      <c r="E7" s="49"/>
      <c r="F7" s="113" t="s">
        <v>296</v>
      </c>
      <c r="G7" s="47"/>
      <c r="H7" s="47"/>
      <c r="I7" s="48"/>
      <c r="J7" s="41" t="s">
        <v>0</v>
      </c>
      <c r="K7" s="37"/>
      <c r="L7" s="36"/>
      <c r="M7" s="36"/>
      <c r="O7" s="19"/>
      <c r="P7" s="40"/>
      <c r="AP7" s="71"/>
    </row>
    <row r="8" spans="1:42" ht="20.45" customHeight="1" thickBot="1" x14ac:dyDescent="0.3">
      <c r="B8" s="91" t="s">
        <v>117</v>
      </c>
      <c r="C8" s="73"/>
      <c r="D8" s="73"/>
      <c r="E8" s="103"/>
      <c r="F8" s="103"/>
      <c r="G8" s="103"/>
      <c r="H8" s="103"/>
      <c r="I8" s="74"/>
      <c r="J8" s="123" t="str">
        <f t="shared" ref="J8:J58" si="1">IF(COUNTIF(R8:AO8,"Yes")&gt;0, "SHOW","HIDE")</f>
        <v>SHOW</v>
      </c>
      <c r="K8" s="38"/>
      <c r="R8" s="20" t="str">
        <f>IF(COUNTIF(R9:R10,"Yes")&gt;0,"Yes", "No")</f>
        <v>Yes</v>
      </c>
      <c r="S8" s="20" t="str">
        <f t="shared" ref="S8:X8" si="2">IF(COUNTIF(S9:S10,"Yes")&gt;0,"Yes", "No")</f>
        <v>Yes</v>
      </c>
      <c r="T8" s="20" t="str">
        <f t="shared" si="2"/>
        <v>Yes</v>
      </c>
      <c r="U8" s="20" t="str">
        <f t="shared" si="2"/>
        <v>Yes</v>
      </c>
      <c r="V8" s="20" t="str">
        <f t="shared" si="2"/>
        <v>Yes</v>
      </c>
      <c r="W8" s="20" t="str">
        <f t="shared" si="2"/>
        <v>Yes</v>
      </c>
      <c r="X8" s="20" t="str">
        <f t="shared" si="2"/>
        <v>Yes</v>
      </c>
      <c r="Y8" s="20" t="str">
        <f>IF(COUNTIF(Y9:Y10,"Yes")&gt;0,"Yes", "No")</f>
        <v>No</v>
      </c>
      <c r="Z8" s="20" t="str">
        <f t="shared" ref="Z8:AO8" si="3">IF(COUNTIF(Z9:Z10,"Yes")&gt;0,"Yes", "No")</f>
        <v>Yes</v>
      </c>
      <c r="AA8" s="20" t="str">
        <f t="shared" si="3"/>
        <v>Yes</v>
      </c>
      <c r="AB8" s="20" t="str">
        <f t="shared" si="3"/>
        <v>Yes</v>
      </c>
      <c r="AC8" s="20" t="str">
        <f t="shared" si="3"/>
        <v>Yes</v>
      </c>
      <c r="AD8" s="20" t="str">
        <f t="shared" si="3"/>
        <v>Yes</v>
      </c>
      <c r="AE8" s="20" t="str">
        <f t="shared" si="3"/>
        <v>Yes</v>
      </c>
      <c r="AF8" s="20" t="str">
        <f t="shared" si="3"/>
        <v>Yes</v>
      </c>
      <c r="AG8" s="20" t="str">
        <f t="shared" si="3"/>
        <v>Yes</v>
      </c>
      <c r="AH8" s="20" t="str">
        <f t="shared" si="3"/>
        <v>Yes</v>
      </c>
      <c r="AI8" s="20" t="str">
        <f t="shared" si="3"/>
        <v>Yes</v>
      </c>
      <c r="AJ8" s="20" t="str">
        <f t="shared" si="3"/>
        <v>Yes</v>
      </c>
      <c r="AK8" s="20" t="str">
        <f t="shared" si="3"/>
        <v>Yes</v>
      </c>
      <c r="AL8" s="20" t="str">
        <f t="shared" si="3"/>
        <v>Yes</v>
      </c>
      <c r="AM8" s="20" t="str">
        <f t="shared" si="3"/>
        <v>Yes</v>
      </c>
      <c r="AN8" s="20" t="str">
        <f t="shared" si="3"/>
        <v>Yes</v>
      </c>
      <c r="AO8" s="20" t="str">
        <f t="shared" si="3"/>
        <v>Yes</v>
      </c>
      <c r="AP8" s="71"/>
    </row>
    <row r="9" spans="1:42" ht="60.75" thickBot="1" x14ac:dyDescent="0.3">
      <c r="B9" s="86" t="s">
        <v>38</v>
      </c>
      <c r="C9" s="117" t="s">
        <v>265</v>
      </c>
      <c r="D9" s="86" t="s">
        <v>39</v>
      </c>
      <c r="E9" s="107" t="s">
        <v>40</v>
      </c>
      <c r="F9" s="107" t="s">
        <v>41</v>
      </c>
      <c r="G9" s="107" t="s">
        <v>118</v>
      </c>
      <c r="H9" s="80" t="s">
        <v>4</v>
      </c>
      <c r="I9" s="86" t="s">
        <v>42</v>
      </c>
      <c r="J9" s="123" t="str">
        <f t="shared" si="1"/>
        <v>SHOW</v>
      </c>
      <c r="K9" s="38"/>
      <c r="L9" s="18" t="s">
        <v>86</v>
      </c>
      <c r="M9" s="18"/>
      <c r="N9" s="17" t="s">
        <v>75</v>
      </c>
      <c r="O9">
        <f>LEN(N9)</f>
        <v>71</v>
      </c>
      <c r="P9" s="99" t="str">
        <f t="shared" ref="P9:P58" si="4">IF(AND(OR(MID($N9,$R$4,2)=$R$5,MID($N9,$R$4,2)="__"),OR(MID($N9,$S$4,2)=$S$5,MID($N9,$S$4,2)="__"),OR(MID($N9,$T$4,2)=$T$5,MID($N9,$T$4,2)="__"),OR(MID($N9,$U$4,2)=$U$5,MID($N9,$U$4,2)="__"),OR(MID($N9,$V$4,2)=$V$5,MID($N9,$V$4,2)="__"),OR(MID($N9,$W$4,2)=$W$5,MID($N9,$W$4,2)="__"),OR(MID($N9,$X$4,2)=$X$5,MID($N9,$X$4,2)="__"),OR(MID($N9,$Y$4,2)=$Y$5,MID($N9,$Y$4,2)="__"),OR(MID($N9,$Z$4,2)=$Z$5,MID($N9,$Z$4,2)="__"),OR(MID($N9,$AA$4,2)=$AA$5,MID($N9,$AA$4,2)="__"),OR(MID($N9,$AB$4,2)=$AB$5,MID($N9,$AB$4,2)="__"),OR(MID($N9,$AC$4,2)=$AC$5,MID($N9,$AC$4,2)="__"),OR(MID($N9,$AD$4,2)=$AD$5,MID($N9,$AD$4,2)="__"),OR(MID($N9,$AE$4,2)=$AE$5,MID($N9,$AE$4,2)="__"),OR(MID($N9,$AF$4,2)=$AF$5,MID($N9,$AF$4,2)="__"),OR(MID($N9,$AG$4,2)=$AG$5,MID($N9,$AG$4,2)="__"),OR(MID($N9,$AH$4,2)=$AH$5,MID($N9,$AH$4,2)="__"),OR(MID($N9,$AI$4,2)=$AI$5,MID($N9,$AI$4,2)="__"),OR(MID($N9,$AJ$4,2)=$AJ$5,MID($N9,$AJ$4,2)="__"),OR(MID($N9,$AK$4,2)=$AK$5,MID($N9,$AK$4,2)="__"),OR(MID($N9,$AL$4,2)=$AL$5,MID($N9,$AL$4,2)="__"),OR(MID($N9,$AM$4,2)=$AM$5,MID($N9,$AM$4,2)="__"),OR(MID($N9,$AN$4,2)=$AN$5,MID($N9,$AN$4,2)="__"),OR(MID($N9,$AO$4,2)=$AO$5,MID($N9,$AO$4,2)="__")),"coded correctly","not coded correctly")</f>
        <v>coded correctly</v>
      </c>
      <c r="R9" s="9" t="str">
        <f>IF(AND(MID($N9,$R$4,2)=$R$5,$R$3=TRUE()),"Yes","No")</f>
        <v>Yes</v>
      </c>
      <c r="S9" s="9" t="str">
        <f>IF(AND(MID($N9,$S$4,2)=$S$5,$S$3=TRUE()),"Yes","No")</f>
        <v>Yes</v>
      </c>
      <c r="T9" s="9" t="str">
        <f>IF(AND(MID($N9,$T$4,2)=$T$5,$T$3=TRUE()),"Yes","No")</f>
        <v>Yes</v>
      </c>
      <c r="U9" s="9" t="str">
        <f>IF(AND(MID($N9,$U$4,2)=$U$5,$U$3=TRUE()),"Yes","No")</f>
        <v>Yes</v>
      </c>
      <c r="V9" s="9" t="str">
        <f>IF(AND(MID($N9,$V$4,2)=$V$5,$V$3=TRUE()),"Yes","No")</f>
        <v>Yes</v>
      </c>
      <c r="W9" s="9" t="str">
        <f>IF(AND(MID($N9,$W$4,2)=$W$5,$W$3=TRUE()),"Yes","No")</f>
        <v>Yes</v>
      </c>
      <c r="X9" s="9" t="str">
        <f>IF(AND(MID($N9,$X$4,2)=$X$5,$X$3=TRUE()),"Yes","No")</f>
        <v>Yes</v>
      </c>
      <c r="Y9" s="9" t="str">
        <f>IF(AND(MID($N9,$Y$4,2)=$Y$5,$Y$3=TRUE()),"Yes","No")</f>
        <v>No</v>
      </c>
      <c r="Z9" s="9" t="str">
        <f>IF(AND(MID($N9,$Z$4,2)=$Z$5,$Z$3=TRUE()),"Yes","No")</f>
        <v>Yes</v>
      </c>
      <c r="AA9" s="9" t="str">
        <f>IF(AND(MID($N9,$AA$4,2)=$AA$5,$AA$3=TRUE()),"Yes","No")</f>
        <v>Yes</v>
      </c>
      <c r="AB9" s="9" t="str">
        <f>IF(AND(MID($N9,$AB$4,2)=$AB$5,$AB$3=TRUE()),"Yes","No")</f>
        <v>Yes</v>
      </c>
      <c r="AC9" s="9" t="str">
        <f>IF(AND(MID($N9,$AC$4,2)=$AC$5,$AC$3=TRUE()),"Yes","No")</f>
        <v>Yes</v>
      </c>
      <c r="AD9" s="9" t="str">
        <f>IF(AND(MID($N9,$AD$4,2)=$AD$5,$AD$3=TRUE()),"Yes","No")</f>
        <v>Yes</v>
      </c>
      <c r="AE9" s="9" t="str">
        <f>IF(AND(MID($N9,$AE$4,2)=$AE$5,$AE$3=TRUE()),"Yes","No")</f>
        <v>Yes</v>
      </c>
      <c r="AF9" s="9" t="str">
        <f>IF(AND(MID($N9,$AF$4,2)=$AF$5,$AF$3=TRUE()),"Yes","No")</f>
        <v>Yes</v>
      </c>
      <c r="AG9" s="9" t="str">
        <f>IF(AND(MID($N9,$AG$4,2)=$AG$5,$AG$3=TRUE()),"Yes","No")</f>
        <v>Yes</v>
      </c>
      <c r="AH9" s="9" t="str">
        <f>IF(AND(MID($N9,$AH$4,2)=$AH$5,$AH$3=TRUE()),"Yes","No")</f>
        <v>Yes</v>
      </c>
      <c r="AI9" s="9" t="str">
        <f>IF(AND(MID($N9,$AI$4,2)=$AI$5,$AI$3=TRUE()),"Yes","No")</f>
        <v>Yes</v>
      </c>
      <c r="AJ9" s="9" t="str">
        <f>IF(AND(MID($N9,$AJ$4,2)=$AJ$5,$AJ$3=TRUE()),"Yes","No")</f>
        <v>Yes</v>
      </c>
      <c r="AK9" s="9" t="str">
        <f>IF(AND(MID($N9,$AK$4,2)=$AK$5,$AK$3=TRUE()),"Yes","No")</f>
        <v>Yes</v>
      </c>
      <c r="AL9" s="9" t="str">
        <f>IF(AND(MID($N9,$AL$4,2)=$AL$5,$AL$3=TRUE()),"Yes","No")</f>
        <v>Yes</v>
      </c>
      <c r="AM9" s="9" t="str">
        <f>IF(AND(MID($N9,$AM$4,2)=$AM$5,$AM$3=TRUE()),"Yes","No")</f>
        <v>Yes</v>
      </c>
      <c r="AN9" s="9" t="str">
        <f>IF(AND(MID($N9,$AN$4,2)=$AN$5,$AN$3=TRUE()),"Yes","No")</f>
        <v>Yes</v>
      </c>
      <c r="AO9" s="9" t="str">
        <f>IF(AND(MID($N9,$AO$4,2)=$AO$5,$AO$3=TRUE()),"Yes","No")</f>
        <v>Yes</v>
      </c>
      <c r="AP9" s="71"/>
    </row>
    <row r="10" spans="1:42" ht="105" customHeight="1" thickBot="1" x14ac:dyDescent="0.3">
      <c r="B10" s="86" t="s">
        <v>43</v>
      </c>
      <c r="C10" s="117" t="s">
        <v>266</v>
      </c>
      <c r="D10" s="86" t="s">
        <v>119</v>
      </c>
      <c r="E10" s="107" t="s">
        <v>40</v>
      </c>
      <c r="F10" s="107" t="s">
        <v>44</v>
      </c>
      <c r="G10" s="107" t="s">
        <v>89</v>
      </c>
      <c r="H10" s="80" t="s">
        <v>4</v>
      </c>
      <c r="I10" s="86" t="s">
        <v>42</v>
      </c>
      <c r="J10" s="123" t="str">
        <f t="shared" si="1"/>
        <v>SHOW</v>
      </c>
      <c r="K10" s="38"/>
      <c r="L10" s="18" t="s">
        <v>86</v>
      </c>
      <c r="M10" s="114"/>
      <c r="N10" s="17" t="s">
        <v>75</v>
      </c>
      <c r="O10">
        <f t="shared" ref="O10:O58" si="5">LEN(N10)</f>
        <v>71</v>
      </c>
      <c r="P10" s="99" t="str">
        <f t="shared" si="4"/>
        <v>coded correctly</v>
      </c>
      <c r="R10" s="9" t="str">
        <f t="shared" ref="R10:R58" si="6">IF(AND(MID($N10,$R$4,2)=$R$5,$R$3=TRUE()),"Yes","No")</f>
        <v>Yes</v>
      </c>
      <c r="S10" s="9" t="str">
        <f t="shared" ref="S10:S58" si="7">IF(AND(MID($N10,$S$4,2)=$S$5,$S$3=TRUE()),"Yes","No")</f>
        <v>Yes</v>
      </c>
      <c r="T10" s="9" t="str">
        <f t="shared" ref="T10:T58" si="8">IF(AND(MID($N10,$T$4,2)=$T$5,$T$3=TRUE()),"Yes","No")</f>
        <v>Yes</v>
      </c>
      <c r="U10" s="9" t="str">
        <f t="shared" ref="U10:U58" si="9">IF(AND(MID($N10,$U$4,2)=$U$5,$U$3=TRUE()),"Yes","No")</f>
        <v>Yes</v>
      </c>
      <c r="V10" s="9" t="str">
        <f t="shared" ref="V10:V58" si="10">IF(AND(MID($N10,$V$4,2)=$V$5,$V$3=TRUE()),"Yes","No")</f>
        <v>Yes</v>
      </c>
      <c r="W10" s="9" t="str">
        <f t="shared" ref="W10:W58" si="11">IF(AND(MID($N10,$W$4,2)=$W$5,$W$3=TRUE()),"Yes","No")</f>
        <v>Yes</v>
      </c>
      <c r="X10" s="9" t="str">
        <f t="shared" ref="X10:X58" si="12">IF(AND(MID($N10,$X$4,2)=$X$5,$X$3=TRUE()),"Yes","No")</f>
        <v>Yes</v>
      </c>
      <c r="Y10" s="9" t="str">
        <f t="shared" ref="Y10:Y58" si="13">IF(AND(MID($N10,$Y$4,2)=$Y$5,$Y$3=TRUE()),"Yes","No")</f>
        <v>No</v>
      </c>
      <c r="Z10" s="9" t="str">
        <f t="shared" ref="Z10:Z58" si="14">IF(AND(MID($N10,$Z$4,2)=$Z$5,$Z$3=TRUE()),"Yes","No")</f>
        <v>Yes</v>
      </c>
      <c r="AA10" s="9" t="str">
        <f t="shared" ref="AA10:AA58" si="15">IF(AND(MID($N10,$AA$4,2)=$AA$5,$AA$3=TRUE()),"Yes","No")</f>
        <v>Yes</v>
      </c>
      <c r="AB10" s="9" t="str">
        <f t="shared" ref="AB10:AB58" si="16">IF(AND(MID($N10,$AB$4,2)=$AB$5,$AB$3=TRUE()),"Yes","No")</f>
        <v>Yes</v>
      </c>
      <c r="AC10" s="9" t="str">
        <f t="shared" ref="AC10:AC58" si="17">IF(AND(MID($N10,$AC$4,2)=$AC$5,$AC$3=TRUE()),"Yes","No")</f>
        <v>Yes</v>
      </c>
      <c r="AD10" s="9" t="str">
        <f t="shared" ref="AD10:AD58" si="18">IF(AND(MID($N10,$AD$4,2)=$AD$5,$AD$3=TRUE()),"Yes","No")</f>
        <v>Yes</v>
      </c>
      <c r="AE10" s="9" t="str">
        <f t="shared" ref="AE10:AE58" si="19">IF(AND(MID($N10,$AE$4,2)=$AE$5,$AE$3=TRUE()),"Yes","No")</f>
        <v>Yes</v>
      </c>
      <c r="AF10" s="9" t="str">
        <f t="shared" ref="AF10:AF58" si="20">IF(AND(MID($N10,$AF$4,2)=$AF$5,$AF$3=TRUE()),"Yes","No")</f>
        <v>Yes</v>
      </c>
      <c r="AG10" s="9" t="str">
        <f t="shared" ref="AG10:AG58" si="21">IF(AND(MID($N10,$AG$4,2)=$AG$5,$AG$3=TRUE()),"Yes","No")</f>
        <v>Yes</v>
      </c>
      <c r="AH10" s="9" t="str">
        <f t="shared" ref="AH10:AH58" si="22">IF(AND(MID($N10,$AH$4,2)=$AH$5,$AH$3=TRUE()),"Yes","No")</f>
        <v>Yes</v>
      </c>
      <c r="AI10" s="9" t="str">
        <f t="shared" ref="AI10:AI58" si="23">IF(AND(MID($N10,$AI$4,2)=$AI$5,$AI$3=TRUE()),"Yes","No")</f>
        <v>Yes</v>
      </c>
      <c r="AJ10" s="9" t="str">
        <f t="shared" ref="AJ10:AJ58" si="24">IF(AND(MID($N10,$AJ$4,2)=$AJ$5,$AJ$3=TRUE()),"Yes","No")</f>
        <v>Yes</v>
      </c>
      <c r="AK10" s="9" t="str">
        <f t="shared" ref="AK10:AK58" si="25">IF(AND(MID($N10,$AK$4,2)=$AK$5,$AK$3=TRUE()),"Yes","No")</f>
        <v>Yes</v>
      </c>
      <c r="AL10" s="9" t="str">
        <f t="shared" ref="AL10:AL58" si="26">IF(AND(MID($N10,$AL$4,2)=$AL$5,$AL$3=TRUE()),"Yes","No")</f>
        <v>Yes</v>
      </c>
      <c r="AM10" s="9" t="str">
        <f t="shared" ref="AM10:AM58" si="27">IF(AND(MID($N10,$AM$4,2)=$AM$5,$AM$3=TRUE()),"Yes","No")</f>
        <v>Yes</v>
      </c>
      <c r="AN10" s="9" t="str">
        <f t="shared" ref="AN10:AN58" si="28">IF(AND(MID($N10,$AN$4,2)=$AN$5,$AN$3=TRUE()),"Yes","No")</f>
        <v>Yes</v>
      </c>
      <c r="AO10" s="9" t="str">
        <f t="shared" ref="AO10:AO58" si="29">IF(AND(MID($N10,$AO$4,2)=$AO$5,$AO$3=TRUE()),"Yes","No")</f>
        <v>Yes</v>
      </c>
      <c r="AP10" s="71"/>
    </row>
    <row r="11" spans="1:42" ht="20.45" customHeight="1" thickBot="1" x14ac:dyDescent="0.3">
      <c r="B11" s="91" t="s">
        <v>120</v>
      </c>
      <c r="C11" s="118"/>
      <c r="D11" s="90"/>
      <c r="E11" s="104"/>
      <c r="F11" s="104"/>
      <c r="G11" s="104"/>
      <c r="H11" s="104"/>
      <c r="I11" s="92"/>
      <c r="J11" s="123" t="str">
        <f t="shared" si="1"/>
        <v>SHOW</v>
      </c>
      <c r="K11" s="38"/>
      <c r="L11" s="18"/>
      <c r="M11" s="114"/>
      <c r="N11" s="95"/>
      <c r="O11">
        <f t="shared" si="5"/>
        <v>0</v>
      </c>
      <c r="P11" s="99" t="str">
        <f t="shared" si="4"/>
        <v>not coded correctly</v>
      </c>
      <c r="R11" s="20" t="str">
        <f>IF(COUNTIF(R12:R15,"Yes")&gt;0,"Yes", "No")</f>
        <v>Yes</v>
      </c>
      <c r="S11" s="20" t="str">
        <f>IF(COUNTIF(S12:S15,"Yes")&gt;0,"Yes", "No")</f>
        <v>Yes</v>
      </c>
      <c r="T11" s="20" t="str">
        <f>IF(COUNTIF(T12:T15,"Yes")&gt;0,"Yes", "No")</f>
        <v>Yes</v>
      </c>
      <c r="U11" s="20" t="str">
        <f t="shared" ref="U11:AO11" si="30">IF(COUNTIF(U12:U15,"Yes")&gt;0,"Yes", "No")</f>
        <v>Yes</v>
      </c>
      <c r="V11" s="20" t="str">
        <f t="shared" si="30"/>
        <v>Yes</v>
      </c>
      <c r="W11" s="20" t="str">
        <f t="shared" si="30"/>
        <v>Yes</v>
      </c>
      <c r="X11" s="20" t="str">
        <f t="shared" si="30"/>
        <v>Yes</v>
      </c>
      <c r="Y11" s="20" t="str">
        <f t="shared" si="30"/>
        <v>No</v>
      </c>
      <c r="Z11" s="20" t="str">
        <f t="shared" si="30"/>
        <v>Yes</v>
      </c>
      <c r="AA11" s="20" t="str">
        <f t="shared" si="30"/>
        <v>Yes</v>
      </c>
      <c r="AB11" s="20" t="str">
        <f t="shared" si="30"/>
        <v>Yes</v>
      </c>
      <c r="AC11" s="20" t="str">
        <f t="shared" si="30"/>
        <v>Yes</v>
      </c>
      <c r="AD11" s="20" t="str">
        <f t="shared" si="30"/>
        <v>Yes</v>
      </c>
      <c r="AE11" s="20" t="str">
        <f t="shared" si="30"/>
        <v>Yes</v>
      </c>
      <c r="AF11" s="20" t="str">
        <f t="shared" si="30"/>
        <v>Yes</v>
      </c>
      <c r="AG11" s="20" t="str">
        <f t="shared" si="30"/>
        <v>Yes</v>
      </c>
      <c r="AH11" s="20" t="str">
        <f t="shared" si="30"/>
        <v>Yes</v>
      </c>
      <c r="AI11" s="20" t="str">
        <f t="shared" si="30"/>
        <v>Yes</v>
      </c>
      <c r="AJ11" s="20" t="str">
        <f t="shared" si="30"/>
        <v>Yes</v>
      </c>
      <c r="AK11" s="20" t="str">
        <f t="shared" si="30"/>
        <v>Yes</v>
      </c>
      <c r="AL11" s="20" t="str">
        <f t="shared" si="30"/>
        <v>Yes</v>
      </c>
      <c r="AM11" s="20" t="str">
        <f t="shared" si="30"/>
        <v>Yes</v>
      </c>
      <c r="AN11" s="20" t="str">
        <f t="shared" si="30"/>
        <v>Yes</v>
      </c>
      <c r="AO11" s="20" t="str">
        <f t="shared" si="30"/>
        <v>Yes</v>
      </c>
      <c r="AP11" s="71"/>
    </row>
    <row r="12" spans="1:42" ht="66" customHeight="1" thickBot="1" x14ac:dyDescent="0.3">
      <c r="B12" s="39" t="s">
        <v>121</v>
      </c>
      <c r="C12" s="119" t="s">
        <v>122</v>
      </c>
      <c r="D12" s="39" t="s">
        <v>123</v>
      </c>
      <c r="E12" s="79" t="s">
        <v>40</v>
      </c>
      <c r="F12" s="111" t="s">
        <v>261</v>
      </c>
      <c r="G12" s="79" t="s">
        <v>124</v>
      </c>
      <c r="H12" s="80" t="s">
        <v>4</v>
      </c>
      <c r="I12" s="39" t="s">
        <v>288</v>
      </c>
      <c r="J12" s="123" t="str">
        <f t="shared" si="1"/>
        <v>SHOW</v>
      </c>
      <c r="K12" s="38"/>
      <c r="L12" s="18" t="s">
        <v>86</v>
      </c>
      <c r="M12" s="114"/>
      <c r="N12" s="17" t="s">
        <v>75</v>
      </c>
      <c r="O12">
        <f t="shared" si="5"/>
        <v>71</v>
      </c>
      <c r="P12" s="99" t="str">
        <f t="shared" si="4"/>
        <v>coded correctly</v>
      </c>
      <c r="R12" s="9" t="str">
        <f t="shared" si="6"/>
        <v>Yes</v>
      </c>
      <c r="S12" s="9" t="str">
        <f t="shared" si="7"/>
        <v>Yes</v>
      </c>
      <c r="T12" s="9" t="str">
        <f t="shared" si="8"/>
        <v>Yes</v>
      </c>
      <c r="U12" s="9" t="str">
        <f t="shared" si="9"/>
        <v>Yes</v>
      </c>
      <c r="V12" s="9" t="str">
        <f t="shared" si="10"/>
        <v>Yes</v>
      </c>
      <c r="W12" s="9" t="str">
        <f t="shared" si="11"/>
        <v>Yes</v>
      </c>
      <c r="X12" s="9" t="str">
        <f t="shared" si="12"/>
        <v>Yes</v>
      </c>
      <c r="Y12" s="9" t="str">
        <f t="shared" si="13"/>
        <v>No</v>
      </c>
      <c r="Z12" s="9" t="str">
        <f t="shared" si="14"/>
        <v>Yes</v>
      </c>
      <c r="AA12" s="9" t="str">
        <f t="shared" si="15"/>
        <v>Yes</v>
      </c>
      <c r="AB12" s="9" t="str">
        <f t="shared" si="16"/>
        <v>Yes</v>
      </c>
      <c r="AC12" s="9" t="str">
        <f t="shared" si="17"/>
        <v>Yes</v>
      </c>
      <c r="AD12" s="9" t="str">
        <f t="shared" si="18"/>
        <v>Yes</v>
      </c>
      <c r="AE12" s="9" t="str">
        <f t="shared" si="19"/>
        <v>Yes</v>
      </c>
      <c r="AF12" s="9" t="str">
        <f t="shared" si="20"/>
        <v>Yes</v>
      </c>
      <c r="AG12" s="9" t="str">
        <f t="shared" si="21"/>
        <v>Yes</v>
      </c>
      <c r="AH12" s="9" t="str">
        <f t="shared" si="22"/>
        <v>Yes</v>
      </c>
      <c r="AI12" s="9" t="str">
        <f t="shared" si="23"/>
        <v>Yes</v>
      </c>
      <c r="AJ12" s="9" t="str">
        <f t="shared" si="24"/>
        <v>Yes</v>
      </c>
      <c r="AK12" s="9" t="str">
        <f t="shared" si="25"/>
        <v>Yes</v>
      </c>
      <c r="AL12" s="9" t="str">
        <f t="shared" si="26"/>
        <v>Yes</v>
      </c>
      <c r="AM12" s="9" t="str">
        <f t="shared" si="27"/>
        <v>Yes</v>
      </c>
      <c r="AN12" s="9" t="str">
        <f t="shared" si="28"/>
        <v>Yes</v>
      </c>
      <c r="AO12" s="9" t="str">
        <f t="shared" si="29"/>
        <v>Yes</v>
      </c>
      <c r="AP12" s="71"/>
    </row>
    <row r="13" spans="1:42" ht="60.75" thickBot="1" x14ac:dyDescent="0.3">
      <c r="B13" s="39" t="s">
        <v>125</v>
      </c>
      <c r="C13" s="119" t="s">
        <v>126</v>
      </c>
      <c r="D13" s="39" t="s">
        <v>127</v>
      </c>
      <c r="E13" s="79" t="s">
        <v>40</v>
      </c>
      <c r="F13" s="112" t="s">
        <v>261</v>
      </c>
      <c r="G13" s="79" t="s">
        <v>89</v>
      </c>
      <c r="H13" s="80" t="s">
        <v>4</v>
      </c>
      <c r="I13" s="39" t="s">
        <v>42</v>
      </c>
      <c r="J13" s="123" t="str">
        <f t="shared" si="1"/>
        <v>SHOW</v>
      </c>
      <c r="K13" s="38"/>
      <c r="L13" s="18" t="s">
        <v>86</v>
      </c>
      <c r="M13" s="114"/>
      <c r="N13" s="17" t="s">
        <v>75</v>
      </c>
      <c r="O13">
        <f t="shared" si="5"/>
        <v>71</v>
      </c>
      <c r="P13" s="99" t="str">
        <f t="shared" si="4"/>
        <v>coded correctly</v>
      </c>
      <c r="R13" s="9" t="str">
        <f t="shared" si="6"/>
        <v>Yes</v>
      </c>
      <c r="S13" s="9" t="str">
        <f t="shared" si="7"/>
        <v>Yes</v>
      </c>
      <c r="T13" s="9" t="str">
        <f t="shared" si="8"/>
        <v>Yes</v>
      </c>
      <c r="U13" s="9" t="str">
        <f t="shared" si="9"/>
        <v>Yes</v>
      </c>
      <c r="V13" s="9" t="str">
        <f t="shared" si="10"/>
        <v>Yes</v>
      </c>
      <c r="W13" s="9" t="str">
        <f t="shared" si="11"/>
        <v>Yes</v>
      </c>
      <c r="X13" s="9" t="str">
        <f t="shared" si="12"/>
        <v>Yes</v>
      </c>
      <c r="Y13" s="9" t="str">
        <f t="shared" si="13"/>
        <v>No</v>
      </c>
      <c r="Z13" s="9" t="str">
        <f t="shared" si="14"/>
        <v>Yes</v>
      </c>
      <c r="AA13" s="9" t="str">
        <f t="shared" si="15"/>
        <v>Yes</v>
      </c>
      <c r="AB13" s="9" t="str">
        <f t="shared" si="16"/>
        <v>Yes</v>
      </c>
      <c r="AC13" s="9" t="str">
        <f t="shared" si="17"/>
        <v>Yes</v>
      </c>
      <c r="AD13" s="9" t="str">
        <f t="shared" si="18"/>
        <v>Yes</v>
      </c>
      <c r="AE13" s="9" t="str">
        <f t="shared" si="19"/>
        <v>Yes</v>
      </c>
      <c r="AF13" s="9" t="str">
        <f t="shared" si="20"/>
        <v>Yes</v>
      </c>
      <c r="AG13" s="9" t="str">
        <f t="shared" si="21"/>
        <v>Yes</v>
      </c>
      <c r="AH13" s="9" t="str">
        <f t="shared" si="22"/>
        <v>Yes</v>
      </c>
      <c r="AI13" s="9" t="str">
        <f t="shared" si="23"/>
        <v>Yes</v>
      </c>
      <c r="AJ13" s="9" t="str">
        <f t="shared" si="24"/>
        <v>Yes</v>
      </c>
      <c r="AK13" s="9" t="str">
        <f t="shared" si="25"/>
        <v>Yes</v>
      </c>
      <c r="AL13" s="9" t="str">
        <f t="shared" si="26"/>
        <v>Yes</v>
      </c>
      <c r="AM13" s="9" t="str">
        <f t="shared" si="27"/>
        <v>Yes</v>
      </c>
      <c r="AN13" s="9" t="str">
        <f t="shared" si="28"/>
        <v>Yes</v>
      </c>
      <c r="AO13" s="9" t="str">
        <f t="shared" si="29"/>
        <v>Yes</v>
      </c>
      <c r="AP13" s="71"/>
    </row>
    <row r="14" spans="1:42" ht="45.75" thickBot="1" x14ac:dyDescent="0.3">
      <c r="B14" s="39" t="s">
        <v>303</v>
      </c>
      <c r="C14" s="119" t="s">
        <v>128</v>
      </c>
      <c r="D14" s="39" t="s">
        <v>129</v>
      </c>
      <c r="E14" s="79" t="s">
        <v>40</v>
      </c>
      <c r="F14" s="112" t="s">
        <v>261</v>
      </c>
      <c r="G14" s="79" t="s">
        <v>118</v>
      </c>
      <c r="H14" s="80" t="s">
        <v>4</v>
      </c>
      <c r="I14" s="39" t="s">
        <v>42</v>
      </c>
      <c r="J14" s="123" t="str">
        <f t="shared" si="1"/>
        <v>SHOW</v>
      </c>
      <c r="K14" s="38"/>
      <c r="L14" s="18" t="s">
        <v>86</v>
      </c>
      <c r="M14" s="114"/>
      <c r="N14" s="17" t="s">
        <v>75</v>
      </c>
      <c r="O14">
        <f t="shared" si="5"/>
        <v>71</v>
      </c>
      <c r="P14" s="99" t="str">
        <f t="shared" si="4"/>
        <v>coded correctly</v>
      </c>
      <c r="R14" s="9" t="str">
        <f t="shared" si="6"/>
        <v>Yes</v>
      </c>
      <c r="S14" s="9" t="str">
        <f t="shared" si="7"/>
        <v>Yes</v>
      </c>
      <c r="T14" s="9" t="str">
        <f t="shared" si="8"/>
        <v>Yes</v>
      </c>
      <c r="U14" s="9" t="str">
        <f t="shared" si="9"/>
        <v>Yes</v>
      </c>
      <c r="V14" s="9" t="str">
        <f t="shared" si="10"/>
        <v>Yes</v>
      </c>
      <c r="W14" s="9" t="str">
        <f t="shared" si="11"/>
        <v>Yes</v>
      </c>
      <c r="X14" s="9" t="str">
        <f t="shared" si="12"/>
        <v>Yes</v>
      </c>
      <c r="Y14" s="9" t="str">
        <f t="shared" si="13"/>
        <v>No</v>
      </c>
      <c r="Z14" s="9" t="str">
        <f t="shared" si="14"/>
        <v>Yes</v>
      </c>
      <c r="AA14" s="9" t="str">
        <f t="shared" si="15"/>
        <v>Yes</v>
      </c>
      <c r="AB14" s="9" t="str">
        <f t="shared" si="16"/>
        <v>Yes</v>
      </c>
      <c r="AC14" s="9" t="str">
        <f t="shared" si="17"/>
        <v>Yes</v>
      </c>
      <c r="AD14" s="9" t="str">
        <f t="shared" si="18"/>
        <v>Yes</v>
      </c>
      <c r="AE14" s="9" t="str">
        <f t="shared" si="19"/>
        <v>Yes</v>
      </c>
      <c r="AF14" s="9" t="str">
        <f t="shared" si="20"/>
        <v>Yes</v>
      </c>
      <c r="AG14" s="9" t="str">
        <f t="shared" si="21"/>
        <v>Yes</v>
      </c>
      <c r="AH14" s="9" t="str">
        <f t="shared" si="22"/>
        <v>Yes</v>
      </c>
      <c r="AI14" s="9" t="str">
        <f t="shared" si="23"/>
        <v>Yes</v>
      </c>
      <c r="AJ14" s="9" t="str">
        <f t="shared" si="24"/>
        <v>Yes</v>
      </c>
      <c r="AK14" s="9" t="str">
        <f t="shared" si="25"/>
        <v>Yes</v>
      </c>
      <c r="AL14" s="9" t="str">
        <f t="shared" si="26"/>
        <v>Yes</v>
      </c>
      <c r="AM14" s="9" t="str">
        <f t="shared" si="27"/>
        <v>Yes</v>
      </c>
      <c r="AN14" s="9" t="str">
        <f t="shared" si="28"/>
        <v>Yes</v>
      </c>
      <c r="AO14" s="9" t="str">
        <f t="shared" si="29"/>
        <v>Yes</v>
      </c>
      <c r="AP14" s="71"/>
    </row>
    <row r="15" spans="1:42" ht="75.75" thickBot="1" x14ac:dyDescent="0.3">
      <c r="A15" s="16"/>
      <c r="B15" s="39" t="s">
        <v>45</v>
      </c>
      <c r="C15" s="119" t="s">
        <v>130</v>
      </c>
      <c r="D15" s="39" t="s">
        <v>131</v>
      </c>
      <c r="E15" s="79" t="s">
        <v>40</v>
      </c>
      <c r="F15" s="79" t="s">
        <v>132</v>
      </c>
      <c r="G15" s="79" t="s">
        <v>89</v>
      </c>
      <c r="H15" s="80" t="s">
        <v>4</v>
      </c>
      <c r="I15" s="39" t="s">
        <v>42</v>
      </c>
      <c r="J15" s="123" t="str">
        <f t="shared" si="1"/>
        <v>SHOW</v>
      </c>
      <c r="L15" s="18" t="s">
        <v>86</v>
      </c>
      <c r="M15" s="114"/>
      <c r="N15" s="17" t="s">
        <v>75</v>
      </c>
      <c r="O15">
        <f t="shared" si="5"/>
        <v>71</v>
      </c>
      <c r="P15" s="99" t="str">
        <f t="shared" si="4"/>
        <v>coded correctly</v>
      </c>
      <c r="R15" s="9" t="str">
        <f t="shared" si="6"/>
        <v>Yes</v>
      </c>
      <c r="S15" s="9" t="str">
        <f t="shared" si="7"/>
        <v>Yes</v>
      </c>
      <c r="T15" s="9" t="str">
        <f t="shared" si="8"/>
        <v>Yes</v>
      </c>
      <c r="U15" s="9" t="str">
        <f t="shared" si="9"/>
        <v>Yes</v>
      </c>
      <c r="V15" s="9" t="str">
        <f t="shared" si="10"/>
        <v>Yes</v>
      </c>
      <c r="W15" s="9" t="str">
        <f t="shared" si="11"/>
        <v>Yes</v>
      </c>
      <c r="X15" s="9" t="str">
        <f t="shared" si="12"/>
        <v>Yes</v>
      </c>
      <c r="Y15" s="9" t="str">
        <f t="shared" si="13"/>
        <v>No</v>
      </c>
      <c r="Z15" s="9" t="str">
        <f t="shared" si="14"/>
        <v>Yes</v>
      </c>
      <c r="AA15" s="9" t="str">
        <f t="shared" si="15"/>
        <v>Yes</v>
      </c>
      <c r="AB15" s="9" t="str">
        <f t="shared" si="16"/>
        <v>Yes</v>
      </c>
      <c r="AC15" s="9" t="str">
        <f t="shared" si="17"/>
        <v>Yes</v>
      </c>
      <c r="AD15" s="9" t="str">
        <f t="shared" si="18"/>
        <v>Yes</v>
      </c>
      <c r="AE15" s="9" t="str">
        <f t="shared" si="19"/>
        <v>Yes</v>
      </c>
      <c r="AF15" s="9" t="str">
        <f t="shared" si="20"/>
        <v>Yes</v>
      </c>
      <c r="AG15" s="9" t="str">
        <f t="shared" si="21"/>
        <v>Yes</v>
      </c>
      <c r="AH15" s="9" t="str">
        <f t="shared" si="22"/>
        <v>Yes</v>
      </c>
      <c r="AI15" s="9" t="str">
        <f t="shared" si="23"/>
        <v>Yes</v>
      </c>
      <c r="AJ15" s="9" t="str">
        <f t="shared" si="24"/>
        <v>Yes</v>
      </c>
      <c r="AK15" s="9" t="str">
        <f t="shared" si="25"/>
        <v>Yes</v>
      </c>
      <c r="AL15" s="9" t="str">
        <f t="shared" si="26"/>
        <v>Yes</v>
      </c>
      <c r="AM15" s="9" t="str">
        <f t="shared" si="27"/>
        <v>Yes</v>
      </c>
      <c r="AN15" s="9" t="str">
        <f t="shared" si="28"/>
        <v>Yes</v>
      </c>
      <c r="AO15" s="9" t="str">
        <f t="shared" si="29"/>
        <v>Yes</v>
      </c>
      <c r="AP15" s="71"/>
    </row>
    <row r="16" spans="1:42" s="64" customFormat="1" ht="20.45" customHeight="1" thickBot="1" x14ac:dyDescent="0.3">
      <c r="A16" s="16"/>
      <c r="B16" s="91" t="s">
        <v>133</v>
      </c>
      <c r="C16" s="118"/>
      <c r="D16" s="90"/>
      <c r="E16" s="104"/>
      <c r="F16" s="104"/>
      <c r="G16" s="104"/>
      <c r="H16" s="104"/>
      <c r="I16" s="92"/>
      <c r="J16" s="123" t="str">
        <f t="shared" si="1"/>
        <v>SHOW</v>
      </c>
      <c r="K16" s="22"/>
      <c r="L16" s="16"/>
      <c r="M16" s="114"/>
      <c r="N16" s="95"/>
      <c r="O16">
        <f t="shared" si="5"/>
        <v>0</v>
      </c>
      <c r="P16" s="99" t="str">
        <f t="shared" si="4"/>
        <v>not coded correctly</v>
      </c>
      <c r="Q16"/>
      <c r="R16" s="20" t="str">
        <f>IF(COUNTIF(R17:R22,"Yes")&gt;0,"Yes", "No")</f>
        <v>No</v>
      </c>
      <c r="S16" s="20" t="str">
        <f t="shared" ref="S16:AO16" si="31">IF(COUNTIF(S17:S22,"Yes")&gt;0,"Yes", "No")</f>
        <v>No</v>
      </c>
      <c r="T16" s="20" t="str">
        <f t="shared" si="31"/>
        <v>No</v>
      </c>
      <c r="U16" s="20" t="str">
        <f t="shared" si="31"/>
        <v>No</v>
      </c>
      <c r="V16" s="20" t="str">
        <f t="shared" si="31"/>
        <v>No</v>
      </c>
      <c r="W16" s="20" t="str">
        <f t="shared" si="31"/>
        <v>No</v>
      </c>
      <c r="X16" s="20" t="str">
        <f t="shared" si="31"/>
        <v>No</v>
      </c>
      <c r="Y16" s="20" t="str">
        <f t="shared" si="31"/>
        <v>No</v>
      </c>
      <c r="Z16" s="20" t="str">
        <f t="shared" si="31"/>
        <v>No</v>
      </c>
      <c r="AA16" s="20" t="str">
        <f t="shared" si="31"/>
        <v>No</v>
      </c>
      <c r="AB16" s="20" t="str">
        <f t="shared" si="31"/>
        <v>No</v>
      </c>
      <c r="AC16" s="20" t="str">
        <f t="shared" si="31"/>
        <v>Yes</v>
      </c>
      <c r="AD16" s="20" t="str">
        <f t="shared" si="31"/>
        <v>No</v>
      </c>
      <c r="AE16" s="20" t="str">
        <f t="shared" si="31"/>
        <v>No</v>
      </c>
      <c r="AF16" s="20" t="str">
        <f t="shared" si="31"/>
        <v>No</v>
      </c>
      <c r="AG16" s="20" t="str">
        <f t="shared" si="31"/>
        <v>No</v>
      </c>
      <c r="AH16" s="20" t="str">
        <f t="shared" si="31"/>
        <v>No</v>
      </c>
      <c r="AI16" s="20" t="str">
        <f t="shared" si="31"/>
        <v>No</v>
      </c>
      <c r="AJ16" s="20" t="str">
        <f t="shared" si="31"/>
        <v>No</v>
      </c>
      <c r="AK16" s="20" t="str">
        <f t="shared" si="31"/>
        <v>No</v>
      </c>
      <c r="AL16" s="20" t="str">
        <f t="shared" si="31"/>
        <v>No</v>
      </c>
      <c r="AM16" s="20" t="str">
        <f t="shared" si="31"/>
        <v>Yes</v>
      </c>
      <c r="AN16" s="20" t="str">
        <f t="shared" si="31"/>
        <v>Yes</v>
      </c>
      <c r="AO16" s="20" t="str">
        <f t="shared" si="31"/>
        <v>Yes</v>
      </c>
      <c r="AP16" s="71"/>
    </row>
    <row r="17" spans="1:48" s="64" customFormat="1" ht="101.45" customHeight="1" thickBot="1" x14ac:dyDescent="0.3">
      <c r="A17" s="16"/>
      <c r="B17" s="39" t="s">
        <v>134</v>
      </c>
      <c r="C17" s="120" t="s">
        <v>308</v>
      </c>
      <c r="D17" s="39" t="s">
        <v>135</v>
      </c>
      <c r="E17" s="79" t="s">
        <v>40</v>
      </c>
      <c r="F17" s="79" t="s">
        <v>48</v>
      </c>
      <c r="G17" s="79" t="s">
        <v>118</v>
      </c>
      <c r="H17" s="80" t="s">
        <v>4</v>
      </c>
      <c r="I17" s="39" t="s">
        <v>136</v>
      </c>
      <c r="J17" s="123" t="str">
        <f t="shared" si="1"/>
        <v>SHOW</v>
      </c>
      <c r="K17" s="22"/>
      <c r="L17" s="18" t="s">
        <v>86</v>
      </c>
      <c r="M17" s="114"/>
      <c r="N17" s="17" t="s">
        <v>87</v>
      </c>
      <c r="O17">
        <f t="shared" si="5"/>
        <v>71</v>
      </c>
      <c r="P17" s="99" t="str">
        <f t="shared" si="4"/>
        <v>coded correctly</v>
      </c>
      <c r="Q17"/>
      <c r="R17" s="9" t="str">
        <f t="shared" si="6"/>
        <v>No</v>
      </c>
      <c r="S17" s="9" t="str">
        <f t="shared" si="7"/>
        <v>No</v>
      </c>
      <c r="T17" s="9" t="str">
        <f t="shared" si="8"/>
        <v>No</v>
      </c>
      <c r="U17" s="9" t="str">
        <f t="shared" si="9"/>
        <v>No</v>
      </c>
      <c r="V17" s="9" t="str">
        <f t="shared" si="10"/>
        <v>No</v>
      </c>
      <c r="W17" s="9" t="str">
        <f t="shared" si="11"/>
        <v>No</v>
      </c>
      <c r="X17" s="9" t="str">
        <f t="shared" si="12"/>
        <v>No</v>
      </c>
      <c r="Y17" s="9" t="str">
        <f t="shared" si="13"/>
        <v>No</v>
      </c>
      <c r="Z17" s="9" t="str">
        <f t="shared" si="14"/>
        <v>No</v>
      </c>
      <c r="AA17" s="9" t="str">
        <f t="shared" si="15"/>
        <v>No</v>
      </c>
      <c r="AB17" s="9" t="str">
        <f t="shared" si="16"/>
        <v>No</v>
      </c>
      <c r="AC17" s="9" t="str">
        <f t="shared" si="17"/>
        <v>No</v>
      </c>
      <c r="AD17" s="9" t="str">
        <f t="shared" si="18"/>
        <v>No</v>
      </c>
      <c r="AE17" s="9" t="str">
        <f t="shared" si="19"/>
        <v>No</v>
      </c>
      <c r="AF17" s="9" t="str">
        <f t="shared" si="20"/>
        <v>No</v>
      </c>
      <c r="AG17" s="9" t="str">
        <f t="shared" si="21"/>
        <v>No</v>
      </c>
      <c r="AH17" s="9" t="str">
        <f t="shared" si="22"/>
        <v>No</v>
      </c>
      <c r="AI17" s="9" t="str">
        <f t="shared" si="23"/>
        <v>No</v>
      </c>
      <c r="AJ17" s="9" t="str">
        <f t="shared" si="24"/>
        <v>No</v>
      </c>
      <c r="AK17" s="9" t="str">
        <f t="shared" si="25"/>
        <v>No</v>
      </c>
      <c r="AL17" s="9" t="str">
        <f t="shared" si="26"/>
        <v>No</v>
      </c>
      <c r="AM17" s="9" t="str">
        <f t="shared" si="27"/>
        <v>Yes</v>
      </c>
      <c r="AN17" s="9" t="str">
        <f t="shared" si="28"/>
        <v>Yes</v>
      </c>
      <c r="AO17" s="9" t="str">
        <f t="shared" si="29"/>
        <v>No</v>
      </c>
      <c r="AP17" s="71"/>
      <c r="AT17" s="101"/>
      <c r="AU17" s="101"/>
      <c r="AV17" s="101"/>
    </row>
    <row r="18" spans="1:48" s="64" customFormat="1" ht="75.75" thickBot="1" x14ac:dyDescent="0.3">
      <c r="A18" s="16"/>
      <c r="B18" s="39" t="s">
        <v>137</v>
      </c>
      <c r="C18" s="120" t="s">
        <v>267</v>
      </c>
      <c r="D18" s="39" t="s">
        <v>294</v>
      </c>
      <c r="E18" s="79" t="s">
        <v>40</v>
      </c>
      <c r="F18" s="79" t="s">
        <v>48</v>
      </c>
      <c r="G18" s="79" t="s">
        <v>124</v>
      </c>
      <c r="H18" s="80" t="s">
        <v>4</v>
      </c>
      <c r="I18" s="39" t="s">
        <v>138</v>
      </c>
      <c r="J18" s="123" t="str">
        <f t="shared" si="1"/>
        <v>SHOW</v>
      </c>
      <c r="K18" s="22"/>
      <c r="L18" s="18" t="s">
        <v>86</v>
      </c>
      <c r="M18" s="114"/>
      <c r="N18" s="17" t="s">
        <v>274</v>
      </c>
      <c r="O18">
        <f t="shared" si="5"/>
        <v>71</v>
      </c>
      <c r="P18" s="99" t="str">
        <f t="shared" si="4"/>
        <v>coded correctly</v>
      </c>
      <c r="Q18"/>
      <c r="R18" s="9" t="str">
        <f t="shared" si="6"/>
        <v>No</v>
      </c>
      <c r="S18" s="9" t="str">
        <f t="shared" si="7"/>
        <v>No</v>
      </c>
      <c r="T18" s="9" t="str">
        <f t="shared" si="8"/>
        <v>No</v>
      </c>
      <c r="U18" s="9" t="str">
        <f t="shared" si="9"/>
        <v>No</v>
      </c>
      <c r="V18" s="9" t="str">
        <f t="shared" si="10"/>
        <v>No</v>
      </c>
      <c r="W18" s="9" t="str">
        <f t="shared" si="11"/>
        <v>No</v>
      </c>
      <c r="X18" s="9" t="str">
        <f t="shared" si="12"/>
        <v>No</v>
      </c>
      <c r="Y18" s="9" t="str">
        <f t="shared" si="13"/>
        <v>No</v>
      </c>
      <c r="Z18" s="9" t="str">
        <f t="shared" si="14"/>
        <v>No</v>
      </c>
      <c r="AA18" s="9" t="str">
        <f t="shared" si="15"/>
        <v>No</v>
      </c>
      <c r="AB18" s="9" t="str">
        <f t="shared" si="16"/>
        <v>No</v>
      </c>
      <c r="AC18" s="9" t="str">
        <f t="shared" si="17"/>
        <v>No</v>
      </c>
      <c r="AD18" s="9" t="str">
        <f t="shared" si="18"/>
        <v>No</v>
      </c>
      <c r="AE18" s="9" t="str">
        <f t="shared" si="19"/>
        <v>No</v>
      </c>
      <c r="AF18" s="9" t="str">
        <f t="shared" si="20"/>
        <v>No</v>
      </c>
      <c r="AG18" s="9" t="str">
        <f t="shared" si="21"/>
        <v>No</v>
      </c>
      <c r="AH18" s="9" t="str">
        <f t="shared" si="22"/>
        <v>No</v>
      </c>
      <c r="AI18" s="9" t="str">
        <f t="shared" si="23"/>
        <v>No</v>
      </c>
      <c r="AJ18" s="9" t="str">
        <f t="shared" si="24"/>
        <v>No</v>
      </c>
      <c r="AK18" s="9" t="str">
        <f t="shared" si="25"/>
        <v>No</v>
      </c>
      <c r="AL18" s="9" t="str">
        <f t="shared" si="26"/>
        <v>No</v>
      </c>
      <c r="AM18" s="9" t="str">
        <f t="shared" si="27"/>
        <v>Yes</v>
      </c>
      <c r="AN18" s="9" t="str">
        <f t="shared" si="28"/>
        <v>Yes</v>
      </c>
      <c r="AO18" s="9" t="str">
        <f t="shared" si="29"/>
        <v>Yes</v>
      </c>
      <c r="AP18" s="71"/>
    </row>
    <row r="19" spans="1:48" s="64" customFormat="1" ht="75.75" thickBot="1" x14ac:dyDescent="0.3">
      <c r="A19" s="16"/>
      <c r="B19" s="39" t="s">
        <v>139</v>
      </c>
      <c r="C19" s="120" t="s">
        <v>267</v>
      </c>
      <c r="D19" s="39" t="s">
        <v>140</v>
      </c>
      <c r="E19" s="79" t="s">
        <v>40</v>
      </c>
      <c r="F19" s="79" t="s">
        <v>141</v>
      </c>
      <c r="G19" s="79" t="s">
        <v>124</v>
      </c>
      <c r="H19" s="80" t="s">
        <v>4</v>
      </c>
      <c r="I19" s="39" t="s">
        <v>138</v>
      </c>
      <c r="J19" s="123" t="str">
        <f t="shared" si="1"/>
        <v>SHOW</v>
      </c>
      <c r="K19" s="22"/>
      <c r="L19" s="18" t="s">
        <v>86</v>
      </c>
      <c r="M19" s="114"/>
      <c r="N19" s="17" t="s">
        <v>274</v>
      </c>
      <c r="O19">
        <f t="shared" si="5"/>
        <v>71</v>
      </c>
      <c r="P19" s="99" t="str">
        <f t="shared" si="4"/>
        <v>coded correctly</v>
      </c>
      <c r="Q19"/>
      <c r="R19" s="9" t="str">
        <f t="shared" si="6"/>
        <v>No</v>
      </c>
      <c r="S19" s="9" t="str">
        <f t="shared" si="7"/>
        <v>No</v>
      </c>
      <c r="T19" s="9" t="str">
        <f t="shared" si="8"/>
        <v>No</v>
      </c>
      <c r="U19" s="9" t="str">
        <f t="shared" si="9"/>
        <v>No</v>
      </c>
      <c r="V19" s="9" t="str">
        <f t="shared" si="10"/>
        <v>No</v>
      </c>
      <c r="W19" s="9" t="str">
        <f t="shared" si="11"/>
        <v>No</v>
      </c>
      <c r="X19" s="9" t="str">
        <f t="shared" si="12"/>
        <v>No</v>
      </c>
      <c r="Y19" s="9" t="str">
        <f t="shared" si="13"/>
        <v>No</v>
      </c>
      <c r="Z19" s="9" t="str">
        <f t="shared" si="14"/>
        <v>No</v>
      </c>
      <c r="AA19" s="9" t="str">
        <f t="shared" si="15"/>
        <v>No</v>
      </c>
      <c r="AB19" s="9" t="str">
        <f t="shared" si="16"/>
        <v>No</v>
      </c>
      <c r="AC19" s="9" t="str">
        <f t="shared" si="17"/>
        <v>No</v>
      </c>
      <c r="AD19" s="9" t="str">
        <f t="shared" si="18"/>
        <v>No</v>
      </c>
      <c r="AE19" s="9" t="str">
        <f t="shared" si="19"/>
        <v>No</v>
      </c>
      <c r="AF19" s="9" t="str">
        <f t="shared" si="20"/>
        <v>No</v>
      </c>
      <c r="AG19" s="9" t="str">
        <f t="shared" si="21"/>
        <v>No</v>
      </c>
      <c r="AH19" s="9" t="str">
        <f t="shared" si="22"/>
        <v>No</v>
      </c>
      <c r="AI19" s="9" t="str">
        <f t="shared" si="23"/>
        <v>No</v>
      </c>
      <c r="AJ19" s="9" t="str">
        <f t="shared" si="24"/>
        <v>No</v>
      </c>
      <c r="AK19" s="9" t="str">
        <f t="shared" si="25"/>
        <v>No</v>
      </c>
      <c r="AL19" s="9" t="str">
        <f t="shared" si="26"/>
        <v>No</v>
      </c>
      <c r="AM19" s="9" t="str">
        <f t="shared" si="27"/>
        <v>Yes</v>
      </c>
      <c r="AN19" s="9" t="str">
        <f t="shared" si="28"/>
        <v>Yes</v>
      </c>
      <c r="AO19" s="9" t="str">
        <f t="shared" si="29"/>
        <v>Yes</v>
      </c>
      <c r="AP19" s="71"/>
    </row>
    <row r="20" spans="1:48" s="64" customFormat="1" ht="60.75" thickBot="1" x14ac:dyDescent="0.3">
      <c r="A20" s="16"/>
      <c r="B20" s="39" t="s">
        <v>142</v>
      </c>
      <c r="C20" s="119" t="s">
        <v>143</v>
      </c>
      <c r="D20" s="39" t="s">
        <v>144</v>
      </c>
      <c r="E20" s="79" t="s">
        <v>40</v>
      </c>
      <c r="F20" s="112" t="s">
        <v>262</v>
      </c>
      <c r="G20" s="79" t="s">
        <v>118</v>
      </c>
      <c r="H20" s="80" t="s">
        <v>4</v>
      </c>
      <c r="I20" s="39" t="s">
        <v>145</v>
      </c>
      <c r="J20" s="123" t="str">
        <f t="shared" si="1"/>
        <v>SHOW</v>
      </c>
      <c r="K20" s="22"/>
      <c r="L20" s="18" t="s">
        <v>86</v>
      </c>
      <c r="M20" s="114"/>
      <c r="N20" s="17" t="s">
        <v>275</v>
      </c>
      <c r="O20">
        <f t="shared" si="5"/>
        <v>71</v>
      </c>
      <c r="P20" s="99" t="str">
        <f t="shared" si="4"/>
        <v>coded correctly</v>
      </c>
      <c r="Q20"/>
      <c r="R20" s="9" t="str">
        <f t="shared" si="6"/>
        <v>No</v>
      </c>
      <c r="S20" s="9" t="str">
        <f t="shared" si="7"/>
        <v>No</v>
      </c>
      <c r="T20" s="9" t="str">
        <f t="shared" si="8"/>
        <v>No</v>
      </c>
      <c r="U20" s="9" t="str">
        <f t="shared" si="9"/>
        <v>No</v>
      </c>
      <c r="V20" s="9" t="str">
        <f t="shared" si="10"/>
        <v>No</v>
      </c>
      <c r="W20" s="9" t="str">
        <f t="shared" si="11"/>
        <v>No</v>
      </c>
      <c r="X20" s="9" t="str">
        <f t="shared" si="12"/>
        <v>No</v>
      </c>
      <c r="Y20" s="9" t="str">
        <f t="shared" si="13"/>
        <v>No</v>
      </c>
      <c r="Z20" s="9" t="str">
        <f t="shared" si="14"/>
        <v>No</v>
      </c>
      <c r="AA20" s="9" t="str">
        <f t="shared" si="15"/>
        <v>No</v>
      </c>
      <c r="AB20" s="9" t="str">
        <f t="shared" si="16"/>
        <v>No</v>
      </c>
      <c r="AC20" s="9" t="str">
        <f t="shared" si="17"/>
        <v>No</v>
      </c>
      <c r="AD20" s="9" t="str">
        <f t="shared" si="18"/>
        <v>No</v>
      </c>
      <c r="AE20" s="9" t="str">
        <f t="shared" si="19"/>
        <v>No</v>
      </c>
      <c r="AF20" s="9" t="str">
        <f t="shared" si="20"/>
        <v>No</v>
      </c>
      <c r="AG20" s="9" t="str">
        <f t="shared" si="21"/>
        <v>No</v>
      </c>
      <c r="AH20" s="9" t="str">
        <f t="shared" si="22"/>
        <v>No</v>
      </c>
      <c r="AI20" s="9" t="str">
        <f t="shared" si="23"/>
        <v>No</v>
      </c>
      <c r="AJ20" s="9" t="str">
        <f t="shared" si="24"/>
        <v>No</v>
      </c>
      <c r="AK20" s="9" t="str">
        <f t="shared" si="25"/>
        <v>No</v>
      </c>
      <c r="AL20" s="9" t="str">
        <f t="shared" si="26"/>
        <v>No</v>
      </c>
      <c r="AM20" s="9" t="str">
        <f t="shared" si="27"/>
        <v>No</v>
      </c>
      <c r="AN20" s="9" t="str">
        <f t="shared" si="28"/>
        <v>Yes</v>
      </c>
      <c r="AO20" s="9" t="str">
        <f t="shared" si="29"/>
        <v>No</v>
      </c>
      <c r="AP20" s="71"/>
    </row>
    <row r="21" spans="1:48" s="64" customFormat="1" ht="60.75" thickBot="1" x14ac:dyDescent="0.3">
      <c r="A21" s="16"/>
      <c r="B21" s="39" t="s">
        <v>146</v>
      </c>
      <c r="C21" s="119" t="s">
        <v>143</v>
      </c>
      <c r="D21" s="39" t="s">
        <v>144</v>
      </c>
      <c r="E21" s="79" t="s">
        <v>40</v>
      </c>
      <c r="F21" s="112" t="s">
        <v>262</v>
      </c>
      <c r="G21" s="79" t="s">
        <v>118</v>
      </c>
      <c r="H21" s="80" t="s">
        <v>4</v>
      </c>
      <c r="I21" s="39" t="s">
        <v>293</v>
      </c>
      <c r="J21" s="123" t="str">
        <f t="shared" si="1"/>
        <v>SHOW</v>
      </c>
      <c r="K21" s="22"/>
      <c r="L21" s="18" t="s">
        <v>86</v>
      </c>
      <c r="M21" s="9"/>
      <c r="N21" s="17" t="s">
        <v>277</v>
      </c>
      <c r="O21">
        <f t="shared" si="5"/>
        <v>71</v>
      </c>
      <c r="P21" s="99" t="str">
        <f t="shared" si="4"/>
        <v>coded correctly</v>
      </c>
      <c r="Q21"/>
      <c r="R21" s="9" t="str">
        <f t="shared" si="6"/>
        <v>No</v>
      </c>
      <c r="S21" s="9" t="str">
        <f t="shared" si="7"/>
        <v>No</v>
      </c>
      <c r="T21" s="9" t="str">
        <f t="shared" si="8"/>
        <v>No</v>
      </c>
      <c r="U21" s="9" t="str">
        <f t="shared" si="9"/>
        <v>No</v>
      </c>
      <c r="V21" s="9" t="str">
        <f t="shared" si="10"/>
        <v>No</v>
      </c>
      <c r="W21" s="9" t="str">
        <f t="shared" si="11"/>
        <v>No</v>
      </c>
      <c r="X21" s="9" t="str">
        <f t="shared" si="12"/>
        <v>No</v>
      </c>
      <c r="Y21" s="9" t="str">
        <f t="shared" si="13"/>
        <v>No</v>
      </c>
      <c r="Z21" s="9" t="str">
        <f t="shared" si="14"/>
        <v>No</v>
      </c>
      <c r="AA21" s="9" t="str">
        <f t="shared" si="15"/>
        <v>No</v>
      </c>
      <c r="AB21" s="9" t="str">
        <f t="shared" si="16"/>
        <v>No</v>
      </c>
      <c r="AC21" s="9" t="str">
        <f t="shared" si="17"/>
        <v>Yes</v>
      </c>
      <c r="AD21" s="9" t="str">
        <f t="shared" si="18"/>
        <v>No</v>
      </c>
      <c r="AE21" s="9" t="str">
        <f t="shared" si="19"/>
        <v>No</v>
      </c>
      <c r="AF21" s="9" t="str">
        <f t="shared" si="20"/>
        <v>No</v>
      </c>
      <c r="AG21" s="9" t="str">
        <f t="shared" si="21"/>
        <v>No</v>
      </c>
      <c r="AH21" s="9" t="str">
        <f t="shared" si="22"/>
        <v>No</v>
      </c>
      <c r="AI21" s="9" t="str">
        <f t="shared" si="23"/>
        <v>No</v>
      </c>
      <c r="AJ21" s="9" t="str">
        <f t="shared" si="24"/>
        <v>No</v>
      </c>
      <c r="AK21" s="9" t="str">
        <f t="shared" si="25"/>
        <v>No</v>
      </c>
      <c r="AL21" s="9" t="str">
        <f t="shared" si="26"/>
        <v>No</v>
      </c>
      <c r="AM21" s="9" t="str">
        <f t="shared" si="27"/>
        <v>Yes</v>
      </c>
      <c r="AN21" s="9" t="str">
        <f t="shared" si="28"/>
        <v>No</v>
      </c>
      <c r="AO21" s="9" t="str">
        <f t="shared" si="29"/>
        <v>No</v>
      </c>
      <c r="AP21" s="71"/>
    </row>
    <row r="22" spans="1:48" s="64" customFormat="1" ht="135.75" thickBot="1" x14ac:dyDescent="0.3">
      <c r="A22" s="16"/>
      <c r="B22" s="39" t="s">
        <v>309</v>
      </c>
      <c r="C22" s="119" t="s">
        <v>147</v>
      </c>
      <c r="D22" s="39" t="s">
        <v>148</v>
      </c>
      <c r="E22" s="79" t="s">
        <v>40</v>
      </c>
      <c r="F22" s="79" t="s">
        <v>149</v>
      </c>
      <c r="G22" s="79" t="s">
        <v>118</v>
      </c>
      <c r="H22" s="80" t="s">
        <v>4</v>
      </c>
      <c r="I22" s="39" t="s">
        <v>150</v>
      </c>
      <c r="J22" s="123" t="str">
        <f t="shared" si="1"/>
        <v>SHOW</v>
      </c>
      <c r="K22" s="22"/>
      <c r="L22" s="18" t="s">
        <v>86</v>
      </c>
      <c r="M22" s="9"/>
      <c r="N22" s="17" t="s">
        <v>276</v>
      </c>
      <c r="O22">
        <f t="shared" si="5"/>
        <v>71</v>
      </c>
      <c r="P22" s="99" t="str">
        <f t="shared" si="4"/>
        <v>coded correctly</v>
      </c>
      <c r="Q22"/>
      <c r="R22" s="9" t="str">
        <f t="shared" si="6"/>
        <v>No</v>
      </c>
      <c r="S22" s="9" t="str">
        <f t="shared" si="7"/>
        <v>No</v>
      </c>
      <c r="T22" s="9" t="str">
        <f t="shared" si="8"/>
        <v>No</v>
      </c>
      <c r="U22" s="9" t="str">
        <f t="shared" si="9"/>
        <v>No</v>
      </c>
      <c r="V22" s="9" t="str">
        <f t="shared" si="10"/>
        <v>No</v>
      </c>
      <c r="W22" s="9" t="str">
        <f t="shared" si="11"/>
        <v>No</v>
      </c>
      <c r="X22" s="9" t="str">
        <f t="shared" si="12"/>
        <v>No</v>
      </c>
      <c r="Y22" s="9" t="str">
        <f t="shared" si="13"/>
        <v>No</v>
      </c>
      <c r="Z22" s="9" t="str">
        <f t="shared" si="14"/>
        <v>No</v>
      </c>
      <c r="AA22" s="9" t="str">
        <f t="shared" si="15"/>
        <v>No</v>
      </c>
      <c r="AB22" s="9" t="str">
        <f t="shared" si="16"/>
        <v>No</v>
      </c>
      <c r="AC22" s="9" t="str">
        <f t="shared" si="17"/>
        <v>No</v>
      </c>
      <c r="AD22" s="9" t="str">
        <f t="shared" si="18"/>
        <v>No</v>
      </c>
      <c r="AE22" s="9" t="str">
        <f t="shared" si="19"/>
        <v>No</v>
      </c>
      <c r="AF22" s="9" t="str">
        <f t="shared" si="20"/>
        <v>No</v>
      </c>
      <c r="AG22" s="9" t="str">
        <f t="shared" si="21"/>
        <v>No</v>
      </c>
      <c r="AH22" s="9" t="str">
        <f t="shared" si="22"/>
        <v>No</v>
      </c>
      <c r="AI22" s="9" t="str">
        <f t="shared" si="23"/>
        <v>No</v>
      </c>
      <c r="AJ22" s="9" t="str">
        <f t="shared" si="24"/>
        <v>No</v>
      </c>
      <c r="AK22" s="9" t="str">
        <f t="shared" si="25"/>
        <v>No</v>
      </c>
      <c r="AL22" s="9" t="str">
        <f t="shared" si="26"/>
        <v>No</v>
      </c>
      <c r="AM22" s="9" t="str">
        <f t="shared" si="27"/>
        <v>Yes</v>
      </c>
      <c r="AN22" s="9" t="str">
        <f t="shared" si="28"/>
        <v>No</v>
      </c>
      <c r="AO22" s="9" t="str">
        <f t="shared" si="29"/>
        <v>No</v>
      </c>
      <c r="AP22" s="71"/>
    </row>
    <row r="23" spans="1:48" s="64" customFormat="1" ht="20.45" customHeight="1" thickBot="1" x14ac:dyDescent="0.3">
      <c r="A23" s="16"/>
      <c r="B23" s="91" t="s">
        <v>151</v>
      </c>
      <c r="C23" s="118"/>
      <c r="D23" s="90"/>
      <c r="E23" s="104"/>
      <c r="F23" s="104"/>
      <c r="G23" s="104"/>
      <c r="H23" s="104"/>
      <c r="I23" s="92"/>
      <c r="J23" s="123" t="str">
        <f t="shared" si="1"/>
        <v>SHOW</v>
      </c>
      <c r="K23" s="22"/>
      <c r="L23" s="18"/>
      <c r="M23" s="114"/>
      <c r="N23" s="95"/>
      <c r="O23">
        <f t="shared" si="5"/>
        <v>0</v>
      </c>
      <c r="P23" s="99" t="str">
        <f t="shared" si="4"/>
        <v>not coded correctly</v>
      </c>
      <c r="Q23"/>
      <c r="R23" s="20" t="str">
        <f>IF(COUNTIF(R24:R34,"Yes")&gt;0,"Yes", "No")</f>
        <v>Yes</v>
      </c>
      <c r="S23" s="20" t="str">
        <f>IF(COUNTIF(S24:S34,"Yes")&gt;0,"Yes", "No")</f>
        <v>Yes</v>
      </c>
      <c r="T23" s="20" t="str">
        <f t="shared" ref="T23:AO23" si="32">IF(COUNTIF(T24:T34,"Yes")&gt;0,"Yes", "No")</f>
        <v>Yes</v>
      </c>
      <c r="U23" s="20" t="str">
        <f t="shared" si="32"/>
        <v>Yes</v>
      </c>
      <c r="V23" s="20" t="str">
        <f t="shared" si="32"/>
        <v>Yes</v>
      </c>
      <c r="W23" s="20" t="str">
        <f t="shared" si="32"/>
        <v>Yes</v>
      </c>
      <c r="X23" s="20" t="str">
        <f t="shared" si="32"/>
        <v>Yes</v>
      </c>
      <c r="Y23" s="20" t="str">
        <f t="shared" si="32"/>
        <v>No</v>
      </c>
      <c r="Z23" s="20" t="str">
        <f t="shared" si="32"/>
        <v>Yes</v>
      </c>
      <c r="AA23" s="20" t="str">
        <f t="shared" si="32"/>
        <v>Yes</v>
      </c>
      <c r="AB23" s="20" t="str">
        <f t="shared" si="32"/>
        <v>Yes</v>
      </c>
      <c r="AC23" s="20" t="str">
        <f t="shared" si="32"/>
        <v>Yes</v>
      </c>
      <c r="AD23" s="20" t="str">
        <f t="shared" si="32"/>
        <v>Yes</v>
      </c>
      <c r="AE23" s="20" t="str">
        <f t="shared" si="32"/>
        <v>No</v>
      </c>
      <c r="AF23" s="20" t="str">
        <f t="shared" si="32"/>
        <v>Yes</v>
      </c>
      <c r="AG23" s="20" t="str">
        <f t="shared" si="32"/>
        <v>Yes</v>
      </c>
      <c r="AH23" s="20" t="str">
        <f t="shared" si="32"/>
        <v>Yes</v>
      </c>
      <c r="AI23" s="20" t="str">
        <f t="shared" si="32"/>
        <v>Yes</v>
      </c>
      <c r="AJ23" s="20" t="str">
        <f t="shared" si="32"/>
        <v>No</v>
      </c>
      <c r="AK23" s="20" t="str">
        <f t="shared" si="32"/>
        <v>No</v>
      </c>
      <c r="AL23" s="20" t="str">
        <f t="shared" si="32"/>
        <v>No</v>
      </c>
      <c r="AM23" s="20" t="str">
        <f t="shared" si="32"/>
        <v>Yes</v>
      </c>
      <c r="AN23" s="20" t="str">
        <f t="shared" si="32"/>
        <v>Yes</v>
      </c>
      <c r="AO23" s="20" t="str">
        <f t="shared" si="32"/>
        <v>Yes</v>
      </c>
      <c r="AP23" s="71"/>
    </row>
    <row r="24" spans="1:48" s="64" customFormat="1" ht="75.75" thickBot="1" x14ac:dyDescent="0.3">
      <c r="A24" s="16"/>
      <c r="B24" s="39" t="s">
        <v>152</v>
      </c>
      <c r="C24" s="119" t="s">
        <v>153</v>
      </c>
      <c r="D24" s="39" t="s">
        <v>154</v>
      </c>
      <c r="E24" s="79" t="s">
        <v>246</v>
      </c>
      <c r="F24" s="79" t="s">
        <v>247</v>
      </c>
      <c r="G24" s="79" t="s">
        <v>248</v>
      </c>
      <c r="H24" s="80" t="s">
        <v>4</v>
      </c>
      <c r="I24" s="39" t="s">
        <v>155</v>
      </c>
      <c r="J24" s="123" t="str">
        <f t="shared" si="1"/>
        <v>SHOW</v>
      </c>
      <c r="K24" s="22"/>
      <c r="L24" s="18" t="s">
        <v>86</v>
      </c>
      <c r="M24" s="114"/>
      <c r="N24" s="17" t="s">
        <v>284</v>
      </c>
      <c r="O24">
        <f t="shared" si="5"/>
        <v>71</v>
      </c>
      <c r="P24" s="99" t="str">
        <f t="shared" si="4"/>
        <v>coded correctly</v>
      </c>
      <c r="Q24"/>
      <c r="R24" s="9" t="str">
        <f t="shared" si="6"/>
        <v>Yes</v>
      </c>
      <c r="S24" s="9" t="str">
        <f t="shared" si="7"/>
        <v>No</v>
      </c>
      <c r="T24" s="9" t="str">
        <f t="shared" si="8"/>
        <v>Yes</v>
      </c>
      <c r="U24" s="9" t="str">
        <f t="shared" si="9"/>
        <v>No</v>
      </c>
      <c r="V24" s="9" t="str">
        <f t="shared" si="10"/>
        <v>Yes</v>
      </c>
      <c r="W24" s="9" t="str">
        <f t="shared" si="11"/>
        <v>No</v>
      </c>
      <c r="X24" s="9" t="str">
        <f t="shared" si="12"/>
        <v>Yes</v>
      </c>
      <c r="Y24" s="9" t="str">
        <f t="shared" si="13"/>
        <v>No</v>
      </c>
      <c r="Z24" s="9" t="str">
        <f t="shared" si="14"/>
        <v>Yes</v>
      </c>
      <c r="AA24" s="9" t="str">
        <f t="shared" si="15"/>
        <v>No</v>
      </c>
      <c r="AB24" s="9" t="str">
        <f t="shared" si="16"/>
        <v>Yes</v>
      </c>
      <c r="AC24" s="9" t="str">
        <f t="shared" si="17"/>
        <v>Yes</v>
      </c>
      <c r="AD24" s="9" t="str">
        <f t="shared" si="18"/>
        <v>No</v>
      </c>
      <c r="AE24" s="9" t="str">
        <f t="shared" si="19"/>
        <v>No</v>
      </c>
      <c r="AF24" s="9" t="str">
        <f t="shared" si="20"/>
        <v>Yes</v>
      </c>
      <c r="AG24" s="9" t="str">
        <f t="shared" si="21"/>
        <v>No</v>
      </c>
      <c r="AH24" s="9" t="str">
        <f t="shared" si="22"/>
        <v>No</v>
      </c>
      <c r="AI24" s="9" t="str">
        <f t="shared" si="23"/>
        <v>Yes</v>
      </c>
      <c r="AJ24" s="9" t="str">
        <f t="shared" si="24"/>
        <v>No</v>
      </c>
      <c r="AK24" s="9" t="str">
        <f t="shared" si="25"/>
        <v>No</v>
      </c>
      <c r="AL24" s="9" t="str">
        <f t="shared" si="26"/>
        <v>No</v>
      </c>
      <c r="AM24" s="9" t="str">
        <f t="shared" si="27"/>
        <v>Yes</v>
      </c>
      <c r="AN24" s="9" t="str">
        <f t="shared" si="28"/>
        <v>Yes</v>
      </c>
      <c r="AO24" s="9" t="str">
        <f t="shared" si="29"/>
        <v>No</v>
      </c>
      <c r="AP24" s="71"/>
    </row>
    <row r="25" spans="1:48" s="64" customFormat="1" ht="135.75" thickBot="1" x14ac:dyDescent="0.3">
      <c r="A25" s="16"/>
      <c r="B25" s="39" t="s">
        <v>156</v>
      </c>
      <c r="C25" s="119" t="s">
        <v>157</v>
      </c>
      <c r="D25" s="39" t="s">
        <v>158</v>
      </c>
      <c r="E25" s="79" t="s">
        <v>246</v>
      </c>
      <c r="F25" s="79" t="s">
        <v>247</v>
      </c>
      <c r="G25" s="79" t="s">
        <v>248</v>
      </c>
      <c r="H25" s="80" t="s">
        <v>4</v>
      </c>
      <c r="I25" s="39" t="s">
        <v>249</v>
      </c>
      <c r="J25" s="123" t="str">
        <f t="shared" si="1"/>
        <v>SHOW</v>
      </c>
      <c r="K25" s="22"/>
      <c r="L25" s="18" t="s">
        <v>86</v>
      </c>
      <c r="M25" s="114"/>
      <c r="N25" s="17" t="s">
        <v>76</v>
      </c>
      <c r="O25">
        <f t="shared" si="5"/>
        <v>71</v>
      </c>
      <c r="P25" s="99" t="str">
        <f t="shared" si="4"/>
        <v>coded correctly</v>
      </c>
      <c r="Q25"/>
      <c r="R25" s="9" t="str">
        <f t="shared" si="6"/>
        <v>Yes</v>
      </c>
      <c r="S25" s="9" t="str">
        <f t="shared" si="7"/>
        <v>No</v>
      </c>
      <c r="T25" s="9" t="str">
        <f t="shared" si="8"/>
        <v>Yes</v>
      </c>
      <c r="U25" s="9" t="str">
        <f t="shared" si="9"/>
        <v>No</v>
      </c>
      <c r="V25" s="9" t="str">
        <f t="shared" si="10"/>
        <v>Yes</v>
      </c>
      <c r="W25" s="9" t="str">
        <f t="shared" si="11"/>
        <v>No</v>
      </c>
      <c r="X25" s="9" t="str">
        <f t="shared" si="12"/>
        <v>Yes</v>
      </c>
      <c r="Y25" s="9" t="str">
        <f t="shared" si="13"/>
        <v>No</v>
      </c>
      <c r="Z25" s="9" t="str">
        <f t="shared" si="14"/>
        <v>Yes</v>
      </c>
      <c r="AA25" s="9" t="str">
        <f t="shared" si="15"/>
        <v>No</v>
      </c>
      <c r="AB25" s="9" t="str">
        <f t="shared" si="16"/>
        <v>Yes</v>
      </c>
      <c r="AC25" s="9" t="str">
        <f t="shared" si="17"/>
        <v>No</v>
      </c>
      <c r="AD25" s="9" t="str">
        <f t="shared" si="18"/>
        <v>No</v>
      </c>
      <c r="AE25" s="9" t="str">
        <f t="shared" si="19"/>
        <v>No</v>
      </c>
      <c r="AF25" s="9" t="str">
        <f t="shared" si="20"/>
        <v>Yes</v>
      </c>
      <c r="AG25" s="9" t="str">
        <f t="shared" si="21"/>
        <v>No</v>
      </c>
      <c r="AH25" s="9" t="str">
        <f t="shared" si="22"/>
        <v>No</v>
      </c>
      <c r="AI25" s="9" t="str">
        <f t="shared" si="23"/>
        <v>Yes</v>
      </c>
      <c r="AJ25" s="9" t="str">
        <f t="shared" si="24"/>
        <v>No</v>
      </c>
      <c r="AK25" s="9" t="str">
        <f t="shared" si="25"/>
        <v>No</v>
      </c>
      <c r="AL25" s="9" t="str">
        <f t="shared" si="26"/>
        <v>No</v>
      </c>
      <c r="AM25" s="9" t="str">
        <f t="shared" si="27"/>
        <v>No</v>
      </c>
      <c r="AN25" s="9" t="str">
        <f t="shared" si="28"/>
        <v>No</v>
      </c>
      <c r="AO25" s="9" t="str">
        <f t="shared" si="29"/>
        <v>No</v>
      </c>
      <c r="AP25" s="71"/>
    </row>
    <row r="26" spans="1:48" s="64" customFormat="1" ht="75.75" thickBot="1" x14ac:dyDescent="0.3">
      <c r="A26" s="16"/>
      <c r="B26" s="39" t="s">
        <v>159</v>
      </c>
      <c r="C26" s="119" t="s">
        <v>160</v>
      </c>
      <c r="D26" s="39" t="s">
        <v>46</v>
      </c>
      <c r="E26" s="79" t="s">
        <v>40</v>
      </c>
      <c r="F26" s="79" t="s">
        <v>47</v>
      </c>
      <c r="G26" s="79" t="s">
        <v>118</v>
      </c>
      <c r="H26" s="80" t="s">
        <v>4</v>
      </c>
      <c r="I26" s="39" t="s">
        <v>297</v>
      </c>
      <c r="J26" s="123" t="str">
        <f t="shared" si="1"/>
        <v>SHOW</v>
      </c>
      <c r="K26" s="22"/>
      <c r="L26" s="18" t="s">
        <v>86</v>
      </c>
      <c r="M26" s="114"/>
      <c r="N26" s="17" t="s">
        <v>76</v>
      </c>
      <c r="O26">
        <f t="shared" si="5"/>
        <v>71</v>
      </c>
      <c r="P26" s="99" t="str">
        <f t="shared" si="4"/>
        <v>coded correctly</v>
      </c>
      <c r="Q26"/>
      <c r="R26" s="9" t="str">
        <f t="shared" si="6"/>
        <v>Yes</v>
      </c>
      <c r="S26" s="9" t="str">
        <f t="shared" si="7"/>
        <v>No</v>
      </c>
      <c r="T26" s="9" t="str">
        <f t="shared" si="8"/>
        <v>Yes</v>
      </c>
      <c r="U26" s="9" t="str">
        <f t="shared" si="9"/>
        <v>No</v>
      </c>
      <c r="V26" s="9" t="str">
        <f t="shared" si="10"/>
        <v>Yes</v>
      </c>
      <c r="W26" s="9" t="str">
        <f t="shared" si="11"/>
        <v>No</v>
      </c>
      <c r="X26" s="9" t="str">
        <f t="shared" si="12"/>
        <v>Yes</v>
      </c>
      <c r="Y26" s="9" t="str">
        <f t="shared" si="13"/>
        <v>No</v>
      </c>
      <c r="Z26" s="9" t="str">
        <f t="shared" si="14"/>
        <v>Yes</v>
      </c>
      <c r="AA26" s="9" t="str">
        <f t="shared" si="15"/>
        <v>No</v>
      </c>
      <c r="AB26" s="9" t="str">
        <f t="shared" si="16"/>
        <v>Yes</v>
      </c>
      <c r="AC26" s="9" t="str">
        <f t="shared" si="17"/>
        <v>No</v>
      </c>
      <c r="AD26" s="9" t="str">
        <f t="shared" si="18"/>
        <v>No</v>
      </c>
      <c r="AE26" s="9" t="str">
        <f t="shared" si="19"/>
        <v>No</v>
      </c>
      <c r="AF26" s="9" t="str">
        <f t="shared" si="20"/>
        <v>Yes</v>
      </c>
      <c r="AG26" s="9" t="str">
        <f t="shared" si="21"/>
        <v>No</v>
      </c>
      <c r="AH26" s="9" t="str">
        <f t="shared" si="22"/>
        <v>No</v>
      </c>
      <c r="AI26" s="9" t="str">
        <f t="shared" si="23"/>
        <v>Yes</v>
      </c>
      <c r="AJ26" s="9" t="str">
        <f t="shared" si="24"/>
        <v>No</v>
      </c>
      <c r="AK26" s="9" t="str">
        <f t="shared" si="25"/>
        <v>No</v>
      </c>
      <c r="AL26" s="9" t="str">
        <f t="shared" si="26"/>
        <v>No</v>
      </c>
      <c r="AM26" s="9" t="str">
        <f t="shared" si="27"/>
        <v>No</v>
      </c>
      <c r="AN26" s="9" t="str">
        <f t="shared" si="28"/>
        <v>No</v>
      </c>
      <c r="AO26" s="9" t="str">
        <f t="shared" si="29"/>
        <v>No</v>
      </c>
      <c r="AP26" s="71"/>
    </row>
    <row r="27" spans="1:48" s="64" customFormat="1" ht="75.75" thickBot="1" x14ac:dyDescent="0.3">
      <c r="A27" s="16"/>
      <c r="B27" s="39" t="s">
        <v>161</v>
      </c>
      <c r="C27" s="119" t="s">
        <v>162</v>
      </c>
      <c r="D27" s="39" t="s">
        <v>163</v>
      </c>
      <c r="E27" s="79" t="s">
        <v>164</v>
      </c>
      <c r="F27" s="79" t="s">
        <v>286</v>
      </c>
      <c r="G27" s="79" t="s">
        <v>89</v>
      </c>
      <c r="H27" s="80" t="s">
        <v>4</v>
      </c>
      <c r="I27" s="39" t="s">
        <v>165</v>
      </c>
      <c r="J27" s="123" t="str">
        <f t="shared" si="1"/>
        <v>SHOW</v>
      </c>
      <c r="K27" s="22"/>
      <c r="L27" s="18" t="s">
        <v>86</v>
      </c>
      <c r="M27" s="114"/>
      <c r="N27" s="17" t="s">
        <v>278</v>
      </c>
      <c r="O27">
        <f t="shared" si="5"/>
        <v>71</v>
      </c>
      <c r="P27" s="99" t="str">
        <f t="shared" si="4"/>
        <v>coded correctly</v>
      </c>
      <c r="Q27"/>
      <c r="R27" s="9" t="str">
        <f t="shared" si="6"/>
        <v>Yes</v>
      </c>
      <c r="S27" s="9" t="str">
        <f t="shared" si="7"/>
        <v>Yes</v>
      </c>
      <c r="T27" s="9" t="str">
        <f t="shared" si="8"/>
        <v>Yes</v>
      </c>
      <c r="U27" s="9" t="str">
        <f t="shared" si="9"/>
        <v>Yes</v>
      </c>
      <c r="V27" s="9" t="str">
        <f t="shared" si="10"/>
        <v>Yes</v>
      </c>
      <c r="W27" s="9" t="str">
        <f t="shared" si="11"/>
        <v>Yes</v>
      </c>
      <c r="X27" s="9" t="str">
        <f t="shared" si="12"/>
        <v>Yes</v>
      </c>
      <c r="Y27" s="9" t="str">
        <f t="shared" si="13"/>
        <v>No</v>
      </c>
      <c r="Z27" s="9" t="str">
        <f t="shared" si="14"/>
        <v>Yes</v>
      </c>
      <c r="AA27" s="9" t="str">
        <f t="shared" si="15"/>
        <v>Yes</v>
      </c>
      <c r="AB27" s="9" t="str">
        <f t="shared" si="16"/>
        <v>Yes</v>
      </c>
      <c r="AC27" s="9" t="str">
        <f t="shared" si="17"/>
        <v>Yes</v>
      </c>
      <c r="AD27" s="9" t="str">
        <f t="shared" si="18"/>
        <v>Yes</v>
      </c>
      <c r="AE27" s="9" t="str">
        <f t="shared" si="19"/>
        <v>No</v>
      </c>
      <c r="AF27" s="9" t="str">
        <f t="shared" si="20"/>
        <v>Yes</v>
      </c>
      <c r="AG27" s="9" t="str">
        <f t="shared" si="21"/>
        <v>Yes</v>
      </c>
      <c r="AH27" s="9" t="str">
        <f t="shared" si="22"/>
        <v>Yes</v>
      </c>
      <c r="AI27" s="9" t="str">
        <f t="shared" si="23"/>
        <v>Yes</v>
      </c>
      <c r="AJ27" s="9" t="str">
        <f t="shared" si="24"/>
        <v>No</v>
      </c>
      <c r="AK27" s="9" t="str">
        <f t="shared" si="25"/>
        <v>No</v>
      </c>
      <c r="AL27" s="9" t="str">
        <f t="shared" si="26"/>
        <v>No</v>
      </c>
      <c r="AM27" s="9" t="str">
        <f t="shared" si="27"/>
        <v>Yes</v>
      </c>
      <c r="AN27" s="9" t="str">
        <f t="shared" si="28"/>
        <v>Yes</v>
      </c>
      <c r="AO27" s="9" t="str">
        <f t="shared" si="29"/>
        <v>Yes</v>
      </c>
      <c r="AP27" s="71"/>
    </row>
    <row r="28" spans="1:48" s="64" customFormat="1" ht="75.75" thickBot="1" x14ac:dyDescent="0.3">
      <c r="A28" s="16"/>
      <c r="B28" s="39" t="s">
        <v>166</v>
      </c>
      <c r="C28" s="119" t="s">
        <v>167</v>
      </c>
      <c r="D28" s="39" t="s">
        <v>289</v>
      </c>
      <c r="E28" s="79" t="s">
        <v>40</v>
      </c>
      <c r="F28" s="79" t="s">
        <v>168</v>
      </c>
      <c r="G28" s="79" t="s">
        <v>89</v>
      </c>
      <c r="H28" s="80" t="s">
        <v>4</v>
      </c>
      <c r="I28" s="39" t="s">
        <v>169</v>
      </c>
      <c r="J28" s="123" t="str">
        <f t="shared" si="1"/>
        <v>SHOW</v>
      </c>
      <c r="K28" s="22"/>
      <c r="L28" s="18" t="s">
        <v>86</v>
      </c>
      <c r="M28" s="114"/>
      <c r="N28" s="17" t="s">
        <v>87</v>
      </c>
      <c r="O28">
        <f t="shared" si="5"/>
        <v>71</v>
      </c>
      <c r="P28" s="99" t="str">
        <f t="shared" si="4"/>
        <v>coded correctly</v>
      </c>
      <c r="Q28"/>
      <c r="R28" s="9" t="str">
        <f t="shared" si="6"/>
        <v>No</v>
      </c>
      <c r="S28" s="9" t="str">
        <f t="shared" si="7"/>
        <v>No</v>
      </c>
      <c r="T28" s="9" t="str">
        <f t="shared" si="8"/>
        <v>No</v>
      </c>
      <c r="U28" s="9" t="str">
        <f t="shared" si="9"/>
        <v>No</v>
      </c>
      <c r="V28" s="9" t="str">
        <f t="shared" si="10"/>
        <v>No</v>
      </c>
      <c r="W28" s="9" t="str">
        <f t="shared" si="11"/>
        <v>No</v>
      </c>
      <c r="X28" s="9" t="str">
        <f t="shared" si="12"/>
        <v>No</v>
      </c>
      <c r="Y28" s="9" t="str">
        <f t="shared" si="13"/>
        <v>No</v>
      </c>
      <c r="Z28" s="9" t="str">
        <f t="shared" si="14"/>
        <v>No</v>
      </c>
      <c r="AA28" s="9" t="str">
        <f t="shared" si="15"/>
        <v>No</v>
      </c>
      <c r="AB28" s="9" t="str">
        <f t="shared" si="16"/>
        <v>No</v>
      </c>
      <c r="AC28" s="9" t="str">
        <f t="shared" si="17"/>
        <v>No</v>
      </c>
      <c r="AD28" s="9" t="str">
        <f t="shared" si="18"/>
        <v>No</v>
      </c>
      <c r="AE28" s="9" t="str">
        <f t="shared" si="19"/>
        <v>No</v>
      </c>
      <c r="AF28" s="9" t="str">
        <f t="shared" si="20"/>
        <v>No</v>
      </c>
      <c r="AG28" s="9" t="str">
        <f t="shared" si="21"/>
        <v>No</v>
      </c>
      <c r="AH28" s="9" t="str">
        <f t="shared" si="22"/>
        <v>No</v>
      </c>
      <c r="AI28" s="9" t="str">
        <f t="shared" si="23"/>
        <v>No</v>
      </c>
      <c r="AJ28" s="9" t="str">
        <f t="shared" si="24"/>
        <v>No</v>
      </c>
      <c r="AK28" s="9" t="str">
        <f t="shared" si="25"/>
        <v>No</v>
      </c>
      <c r="AL28" s="9" t="str">
        <f t="shared" si="26"/>
        <v>No</v>
      </c>
      <c r="AM28" s="9" t="str">
        <f t="shared" si="27"/>
        <v>Yes</v>
      </c>
      <c r="AN28" s="9" t="str">
        <f t="shared" si="28"/>
        <v>Yes</v>
      </c>
      <c r="AO28" s="9" t="str">
        <f t="shared" si="29"/>
        <v>No</v>
      </c>
      <c r="AP28" s="71"/>
    </row>
    <row r="29" spans="1:48" s="64" customFormat="1" ht="120.75" thickBot="1" x14ac:dyDescent="0.3">
      <c r="A29" s="16"/>
      <c r="B29" s="39" t="s">
        <v>290</v>
      </c>
      <c r="C29" s="119" t="s">
        <v>250</v>
      </c>
      <c r="D29" s="39" t="s">
        <v>170</v>
      </c>
      <c r="E29" s="79" t="s">
        <v>251</v>
      </c>
      <c r="F29" s="79" t="s">
        <v>252</v>
      </c>
      <c r="G29" s="79" t="s">
        <v>253</v>
      </c>
      <c r="H29" s="80" t="s">
        <v>4</v>
      </c>
      <c r="I29" s="39" t="s">
        <v>173</v>
      </c>
      <c r="J29" s="123" t="str">
        <f t="shared" si="1"/>
        <v>SHOW</v>
      </c>
      <c r="K29" s="22"/>
      <c r="L29" s="18" t="s">
        <v>86</v>
      </c>
      <c r="M29" s="9"/>
      <c r="N29" s="17" t="s">
        <v>279</v>
      </c>
      <c r="O29">
        <f t="shared" si="5"/>
        <v>71</v>
      </c>
      <c r="P29" s="99" t="str">
        <f t="shared" si="4"/>
        <v>coded correctly</v>
      </c>
      <c r="Q29"/>
      <c r="R29" s="9" t="str">
        <f t="shared" si="6"/>
        <v>No</v>
      </c>
      <c r="S29" s="9" t="str">
        <f t="shared" si="7"/>
        <v>No</v>
      </c>
      <c r="T29" s="9" t="str">
        <f t="shared" si="8"/>
        <v>No</v>
      </c>
      <c r="U29" s="9" t="str">
        <f t="shared" si="9"/>
        <v>No</v>
      </c>
      <c r="V29" s="9" t="str">
        <f t="shared" si="10"/>
        <v>Yes</v>
      </c>
      <c r="W29" s="9" t="str">
        <f t="shared" si="11"/>
        <v>Yes</v>
      </c>
      <c r="X29" s="9" t="str">
        <f t="shared" si="12"/>
        <v>No</v>
      </c>
      <c r="Y29" s="9" t="str">
        <f t="shared" si="13"/>
        <v>No</v>
      </c>
      <c r="Z29" s="9" t="str">
        <f t="shared" si="14"/>
        <v>No</v>
      </c>
      <c r="AA29" s="9" t="str">
        <f t="shared" si="15"/>
        <v>No</v>
      </c>
      <c r="AB29" s="9" t="str">
        <f t="shared" si="16"/>
        <v>No</v>
      </c>
      <c r="AC29" s="9" t="str">
        <f t="shared" si="17"/>
        <v>No</v>
      </c>
      <c r="AD29" s="9" t="str">
        <f t="shared" si="18"/>
        <v>No</v>
      </c>
      <c r="AE29" s="9" t="str">
        <f t="shared" si="19"/>
        <v>No</v>
      </c>
      <c r="AF29" s="9" t="str">
        <f t="shared" si="20"/>
        <v>No</v>
      </c>
      <c r="AG29" s="9" t="str">
        <f t="shared" si="21"/>
        <v>No</v>
      </c>
      <c r="AH29" s="9" t="str">
        <f t="shared" si="22"/>
        <v>No</v>
      </c>
      <c r="AI29" s="9" t="str">
        <f t="shared" si="23"/>
        <v>No</v>
      </c>
      <c r="AJ29" s="9" t="str">
        <f t="shared" si="24"/>
        <v>No</v>
      </c>
      <c r="AK29" s="9" t="str">
        <f t="shared" si="25"/>
        <v>No</v>
      </c>
      <c r="AL29" s="9" t="str">
        <f t="shared" si="26"/>
        <v>No</v>
      </c>
      <c r="AM29" s="9" t="str">
        <f t="shared" si="27"/>
        <v>No</v>
      </c>
      <c r="AN29" s="9" t="str">
        <f t="shared" si="28"/>
        <v>No</v>
      </c>
      <c r="AO29" s="9" t="str">
        <f t="shared" si="29"/>
        <v>No</v>
      </c>
      <c r="AP29" s="71"/>
    </row>
    <row r="30" spans="1:48" s="64" customFormat="1" ht="120.75" thickBot="1" x14ac:dyDescent="0.3">
      <c r="A30" s="16"/>
      <c r="B30" s="39" t="s">
        <v>174</v>
      </c>
      <c r="C30" s="119" t="s">
        <v>254</v>
      </c>
      <c r="D30" s="39" t="s">
        <v>175</v>
      </c>
      <c r="E30" s="79" t="s">
        <v>251</v>
      </c>
      <c r="F30" s="79" t="s">
        <v>252</v>
      </c>
      <c r="G30" s="79" t="s">
        <v>255</v>
      </c>
      <c r="H30" s="80" t="s">
        <v>4</v>
      </c>
      <c r="I30" s="39" t="s">
        <v>176</v>
      </c>
      <c r="J30" s="123" t="str">
        <f t="shared" si="1"/>
        <v>SHOW</v>
      </c>
      <c r="K30" s="22"/>
      <c r="L30" s="18" t="s">
        <v>86</v>
      </c>
      <c r="M30" s="114"/>
      <c r="N30" s="17" t="s">
        <v>280</v>
      </c>
      <c r="O30">
        <f t="shared" si="5"/>
        <v>71</v>
      </c>
      <c r="P30" s="99" t="str">
        <f t="shared" si="4"/>
        <v>coded correctly</v>
      </c>
      <c r="Q30"/>
      <c r="R30" s="9" t="str">
        <f t="shared" si="6"/>
        <v>Yes</v>
      </c>
      <c r="S30" s="9" t="str">
        <f t="shared" si="7"/>
        <v>Yes</v>
      </c>
      <c r="T30" s="9" t="str">
        <f t="shared" si="8"/>
        <v>Yes</v>
      </c>
      <c r="U30" s="9" t="str">
        <f t="shared" si="9"/>
        <v>Yes</v>
      </c>
      <c r="V30" s="9" t="str">
        <f t="shared" si="10"/>
        <v>No</v>
      </c>
      <c r="W30" s="9" t="str">
        <f t="shared" si="11"/>
        <v>No</v>
      </c>
      <c r="X30" s="9" t="str">
        <f t="shared" si="12"/>
        <v>No</v>
      </c>
      <c r="Y30" s="9" t="str">
        <f t="shared" si="13"/>
        <v>No</v>
      </c>
      <c r="Z30" s="9" t="str">
        <f t="shared" si="14"/>
        <v>No</v>
      </c>
      <c r="AA30" s="9" t="str">
        <f t="shared" si="15"/>
        <v>No</v>
      </c>
      <c r="AB30" s="9" t="str">
        <f t="shared" si="16"/>
        <v>No</v>
      </c>
      <c r="AC30" s="9" t="str">
        <f t="shared" si="17"/>
        <v>No</v>
      </c>
      <c r="AD30" s="9" t="str">
        <f t="shared" si="18"/>
        <v>No</v>
      </c>
      <c r="AE30" s="9" t="str">
        <f t="shared" si="19"/>
        <v>No</v>
      </c>
      <c r="AF30" s="9" t="str">
        <f t="shared" si="20"/>
        <v>No</v>
      </c>
      <c r="AG30" s="9" t="str">
        <f t="shared" si="21"/>
        <v>No</v>
      </c>
      <c r="AH30" s="9" t="str">
        <f t="shared" si="22"/>
        <v>No</v>
      </c>
      <c r="AI30" s="9" t="str">
        <f t="shared" si="23"/>
        <v>No</v>
      </c>
      <c r="AJ30" s="9" t="str">
        <f t="shared" si="24"/>
        <v>No</v>
      </c>
      <c r="AK30" s="9" t="str">
        <f t="shared" si="25"/>
        <v>No</v>
      </c>
      <c r="AL30" s="9" t="str">
        <f t="shared" si="26"/>
        <v>No</v>
      </c>
      <c r="AM30" s="9" t="str">
        <f t="shared" si="27"/>
        <v>No</v>
      </c>
      <c r="AN30" s="9" t="str">
        <f t="shared" si="28"/>
        <v>No</v>
      </c>
      <c r="AO30" s="9" t="str">
        <f t="shared" si="29"/>
        <v>No</v>
      </c>
      <c r="AP30" s="71"/>
    </row>
    <row r="31" spans="1:48" s="64" customFormat="1" ht="135.75" thickBot="1" x14ac:dyDescent="0.3">
      <c r="A31" s="16"/>
      <c r="B31" s="39" t="s">
        <v>177</v>
      </c>
      <c r="C31" s="119" t="s">
        <v>256</v>
      </c>
      <c r="D31" s="39" t="s">
        <v>178</v>
      </c>
      <c r="E31" s="79" t="s">
        <v>251</v>
      </c>
      <c r="F31" s="79" t="s">
        <v>252</v>
      </c>
      <c r="G31" s="79" t="s">
        <v>255</v>
      </c>
      <c r="H31" s="80" t="s">
        <v>4</v>
      </c>
      <c r="I31" s="39" t="s">
        <v>176</v>
      </c>
      <c r="J31" s="123" t="str">
        <f t="shared" si="1"/>
        <v>SHOW</v>
      </c>
      <c r="K31" s="22"/>
      <c r="L31" s="18" t="s">
        <v>86</v>
      </c>
      <c r="M31" s="114"/>
      <c r="N31" s="17" t="s">
        <v>280</v>
      </c>
      <c r="O31">
        <f t="shared" si="5"/>
        <v>71</v>
      </c>
      <c r="P31" s="99" t="str">
        <f t="shared" si="4"/>
        <v>coded correctly</v>
      </c>
      <c r="Q31"/>
      <c r="R31" s="9" t="str">
        <f t="shared" si="6"/>
        <v>Yes</v>
      </c>
      <c r="S31" s="9" t="str">
        <f t="shared" si="7"/>
        <v>Yes</v>
      </c>
      <c r="T31" s="9" t="str">
        <f t="shared" si="8"/>
        <v>Yes</v>
      </c>
      <c r="U31" s="9" t="str">
        <f t="shared" si="9"/>
        <v>Yes</v>
      </c>
      <c r="V31" s="9" t="str">
        <f t="shared" si="10"/>
        <v>No</v>
      </c>
      <c r="W31" s="9" t="str">
        <f t="shared" si="11"/>
        <v>No</v>
      </c>
      <c r="X31" s="9" t="str">
        <f t="shared" si="12"/>
        <v>No</v>
      </c>
      <c r="Y31" s="9" t="str">
        <f t="shared" si="13"/>
        <v>No</v>
      </c>
      <c r="Z31" s="9" t="str">
        <f t="shared" si="14"/>
        <v>No</v>
      </c>
      <c r="AA31" s="9" t="str">
        <f t="shared" si="15"/>
        <v>No</v>
      </c>
      <c r="AB31" s="9" t="str">
        <f t="shared" si="16"/>
        <v>No</v>
      </c>
      <c r="AC31" s="9" t="str">
        <f t="shared" si="17"/>
        <v>No</v>
      </c>
      <c r="AD31" s="9" t="str">
        <f t="shared" si="18"/>
        <v>No</v>
      </c>
      <c r="AE31" s="9" t="str">
        <f t="shared" si="19"/>
        <v>No</v>
      </c>
      <c r="AF31" s="9" t="str">
        <f t="shared" si="20"/>
        <v>No</v>
      </c>
      <c r="AG31" s="9" t="str">
        <f t="shared" si="21"/>
        <v>No</v>
      </c>
      <c r="AH31" s="9" t="str">
        <f t="shared" si="22"/>
        <v>No</v>
      </c>
      <c r="AI31" s="9" t="str">
        <f t="shared" si="23"/>
        <v>No</v>
      </c>
      <c r="AJ31" s="9" t="str">
        <f t="shared" si="24"/>
        <v>No</v>
      </c>
      <c r="AK31" s="9" t="str">
        <f t="shared" si="25"/>
        <v>No</v>
      </c>
      <c r="AL31" s="9" t="str">
        <f t="shared" si="26"/>
        <v>No</v>
      </c>
      <c r="AM31" s="9" t="str">
        <f t="shared" si="27"/>
        <v>No</v>
      </c>
      <c r="AN31" s="9" t="str">
        <f t="shared" si="28"/>
        <v>No</v>
      </c>
      <c r="AO31" s="9" t="str">
        <f t="shared" si="29"/>
        <v>No</v>
      </c>
      <c r="AP31" s="71"/>
    </row>
    <row r="32" spans="1:48" s="64" customFormat="1" ht="135.75" thickBot="1" x14ac:dyDescent="0.3">
      <c r="A32" s="16"/>
      <c r="B32" s="39" t="s">
        <v>179</v>
      </c>
      <c r="C32" s="119" t="s">
        <v>256</v>
      </c>
      <c r="D32" s="39" t="s">
        <v>180</v>
      </c>
      <c r="E32" s="79" t="s">
        <v>251</v>
      </c>
      <c r="F32" s="79" t="s">
        <v>252</v>
      </c>
      <c r="G32" s="79" t="s">
        <v>253</v>
      </c>
      <c r="H32" s="80" t="s">
        <v>4</v>
      </c>
      <c r="I32" s="39" t="s">
        <v>169</v>
      </c>
      <c r="J32" s="123" t="str">
        <f t="shared" si="1"/>
        <v>SHOW</v>
      </c>
      <c r="K32" s="22"/>
      <c r="L32" s="18" t="s">
        <v>86</v>
      </c>
      <c r="M32" s="114"/>
      <c r="N32" s="17" t="s">
        <v>87</v>
      </c>
      <c r="O32">
        <f t="shared" si="5"/>
        <v>71</v>
      </c>
      <c r="P32" s="99" t="str">
        <f t="shared" si="4"/>
        <v>coded correctly</v>
      </c>
      <c r="Q32"/>
      <c r="R32" s="9" t="str">
        <f t="shared" si="6"/>
        <v>No</v>
      </c>
      <c r="S32" s="9" t="str">
        <f t="shared" si="7"/>
        <v>No</v>
      </c>
      <c r="T32" s="9" t="str">
        <f t="shared" si="8"/>
        <v>No</v>
      </c>
      <c r="U32" s="9" t="str">
        <f t="shared" si="9"/>
        <v>No</v>
      </c>
      <c r="V32" s="9" t="str">
        <f t="shared" si="10"/>
        <v>No</v>
      </c>
      <c r="W32" s="9" t="str">
        <f t="shared" si="11"/>
        <v>No</v>
      </c>
      <c r="X32" s="9" t="str">
        <f t="shared" si="12"/>
        <v>No</v>
      </c>
      <c r="Y32" s="9" t="str">
        <f t="shared" si="13"/>
        <v>No</v>
      </c>
      <c r="Z32" s="9" t="str">
        <f t="shared" si="14"/>
        <v>No</v>
      </c>
      <c r="AA32" s="9" t="str">
        <f t="shared" si="15"/>
        <v>No</v>
      </c>
      <c r="AB32" s="9" t="str">
        <f t="shared" si="16"/>
        <v>No</v>
      </c>
      <c r="AC32" s="9" t="str">
        <f t="shared" si="17"/>
        <v>No</v>
      </c>
      <c r="AD32" s="9" t="str">
        <f t="shared" si="18"/>
        <v>No</v>
      </c>
      <c r="AE32" s="9" t="str">
        <f t="shared" si="19"/>
        <v>No</v>
      </c>
      <c r="AF32" s="9" t="str">
        <f t="shared" si="20"/>
        <v>No</v>
      </c>
      <c r="AG32" s="9" t="str">
        <f t="shared" si="21"/>
        <v>No</v>
      </c>
      <c r="AH32" s="9" t="str">
        <f t="shared" si="22"/>
        <v>No</v>
      </c>
      <c r="AI32" s="9" t="str">
        <f t="shared" si="23"/>
        <v>No</v>
      </c>
      <c r="AJ32" s="9" t="str">
        <f t="shared" si="24"/>
        <v>No</v>
      </c>
      <c r="AK32" s="9" t="str">
        <f t="shared" si="25"/>
        <v>No</v>
      </c>
      <c r="AL32" s="9" t="str">
        <f t="shared" si="26"/>
        <v>No</v>
      </c>
      <c r="AM32" s="9" t="str">
        <f t="shared" si="27"/>
        <v>Yes</v>
      </c>
      <c r="AN32" s="9" t="str">
        <f t="shared" si="28"/>
        <v>Yes</v>
      </c>
      <c r="AO32" s="9" t="str">
        <f t="shared" si="29"/>
        <v>No</v>
      </c>
      <c r="AP32" s="71"/>
    </row>
    <row r="33" spans="1:42" s="64" customFormat="1" ht="60.75" thickBot="1" x14ac:dyDescent="0.3">
      <c r="A33" s="16"/>
      <c r="B33" s="39" t="s">
        <v>181</v>
      </c>
      <c r="C33" s="119" t="s">
        <v>182</v>
      </c>
      <c r="D33" s="39" t="s">
        <v>183</v>
      </c>
      <c r="E33" s="79" t="s">
        <v>116</v>
      </c>
      <c r="F33" s="79" t="s">
        <v>306</v>
      </c>
      <c r="G33" s="79" t="s">
        <v>89</v>
      </c>
      <c r="H33" s="80" t="s">
        <v>4</v>
      </c>
      <c r="I33" s="39" t="s">
        <v>184</v>
      </c>
      <c r="J33" s="123" t="str">
        <f t="shared" si="1"/>
        <v>SHOW</v>
      </c>
      <c r="K33" s="22"/>
      <c r="L33" s="18" t="s">
        <v>86</v>
      </c>
      <c r="M33" s="114"/>
      <c r="N33" s="17" t="s">
        <v>281</v>
      </c>
      <c r="O33">
        <f t="shared" si="5"/>
        <v>71</v>
      </c>
      <c r="P33" s="99" t="str">
        <f t="shared" si="4"/>
        <v>coded correctly</v>
      </c>
      <c r="Q33"/>
      <c r="R33" s="9" t="str">
        <f t="shared" si="6"/>
        <v>Yes</v>
      </c>
      <c r="S33" s="9" t="str">
        <f t="shared" si="7"/>
        <v>No</v>
      </c>
      <c r="T33" s="9" t="str">
        <f t="shared" si="8"/>
        <v>Yes</v>
      </c>
      <c r="U33" s="9" t="str">
        <f t="shared" si="9"/>
        <v>No</v>
      </c>
      <c r="V33" s="9" t="str">
        <f t="shared" si="10"/>
        <v>No</v>
      </c>
      <c r="W33" s="9" t="str">
        <f t="shared" si="11"/>
        <v>No</v>
      </c>
      <c r="X33" s="9" t="str">
        <f t="shared" si="12"/>
        <v>No</v>
      </c>
      <c r="Y33" s="9" t="str">
        <f t="shared" si="13"/>
        <v>No</v>
      </c>
      <c r="Z33" s="9" t="str">
        <f t="shared" si="14"/>
        <v>No</v>
      </c>
      <c r="AA33" s="9" t="str">
        <f t="shared" si="15"/>
        <v>No</v>
      </c>
      <c r="AB33" s="9" t="str">
        <f t="shared" si="16"/>
        <v>No</v>
      </c>
      <c r="AC33" s="9" t="str">
        <f t="shared" si="17"/>
        <v>No</v>
      </c>
      <c r="AD33" s="9" t="str">
        <f t="shared" si="18"/>
        <v>No</v>
      </c>
      <c r="AE33" s="9" t="str">
        <f t="shared" si="19"/>
        <v>No</v>
      </c>
      <c r="AF33" s="9" t="str">
        <f t="shared" si="20"/>
        <v>No</v>
      </c>
      <c r="AG33" s="9" t="str">
        <f t="shared" si="21"/>
        <v>No</v>
      </c>
      <c r="AH33" s="9" t="str">
        <f t="shared" si="22"/>
        <v>No</v>
      </c>
      <c r="AI33" s="9" t="str">
        <f t="shared" si="23"/>
        <v>No</v>
      </c>
      <c r="AJ33" s="9" t="str">
        <f t="shared" si="24"/>
        <v>No</v>
      </c>
      <c r="AK33" s="9" t="str">
        <f t="shared" si="25"/>
        <v>No</v>
      </c>
      <c r="AL33" s="9" t="str">
        <f t="shared" si="26"/>
        <v>No</v>
      </c>
      <c r="AM33" s="9" t="str">
        <f t="shared" si="27"/>
        <v>No</v>
      </c>
      <c r="AN33" s="9" t="str">
        <f t="shared" si="28"/>
        <v>No</v>
      </c>
      <c r="AO33" s="9" t="str">
        <f t="shared" si="29"/>
        <v>No</v>
      </c>
      <c r="AP33" s="71"/>
    </row>
    <row r="34" spans="1:42" s="64" customFormat="1" ht="45.75" thickBot="1" x14ac:dyDescent="0.3">
      <c r="A34" s="16"/>
      <c r="B34" s="39" t="s">
        <v>185</v>
      </c>
      <c r="C34" s="119" t="s">
        <v>182</v>
      </c>
      <c r="D34" s="39" t="s">
        <v>183</v>
      </c>
      <c r="E34" s="79" t="s">
        <v>116</v>
      </c>
      <c r="F34" s="79" t="s">
        <v>306</v>
      </c>
      <c r="G34" s="79" t="s">
        <v>89</v>
      </c>
      <c r="H34" s="80" t="s">
        <v>4</v>
      </c>
      <c r="I34" s="39" t="s">
        <v>186</v>
      </c>
      <c r="J34" s="123" t="str">
        <f t="shared" si="1"/>
        <v>SHOW</v>
      </c>
      <c r="K34" s="22"/>
      <c r="L34" s="18" t="s">
        <v>86</v>
      </c>
      <c r="M34" s="16"/>
      <c r="N34" s="17" t="s">
        <v>282</v>
      </c>
      <c r="O34">
        <f t="shared" si="5"/>
        <v>71</v>
      </c>
      <c r="P34" s="99" t="str">
        <f t="shared" si="4"/>
        <v>coded correctly</v>
      </c>
      <c r="Q34"/>
      <c r="R34" s="9" t="str">
        <f t="shared" si="6"/>
        <v>No</v>
      </c>
      <c r="S34" s="9" t="str">
        <f t="shared" si="7"/>
        <v>No</v>
      </c>
      <c r="T34" s="9" t="str">
        <f t="shared" si="8"/>
        <v>No</v>
      </c>
      <c r="U34" s="9" t="str">
        <f t="shared" si="9"/>
        <v>No</v>
      </c>
      <c r="V34" s="9" t="str">
        <f t="shared" si="10"/>
        <v>No</v>
      </c>
      <c r="W34" s="9" t="str">
        <f t="shared" si="11"/>
        <v>No</v>
      </c>
      <c r="X34" s="9" t="str">
        <f t="shared" si="12"/>
        <v>No</v>
      </c>
      <c r="Y34" s="9" t="str">
        <f t="shared" si="13"/>
        <v>No</v>
      </c>
      <c r="Z34" s="9" t="str">
        <f t="shared" si="14"/>
        <v>No</v>
      </c>
      <c r="AA34" s="9" t="str">
        <f t="shared" si="15"/>
        <v>No</v>
      </c>
      <c r="AB34" s="9" t="str">
        <f t="shared" si="16"/>
        <v>No</v>
      </c>
      <c r="AC34" s="9" t="str">
        <f t="shared" si="17"/>
        <v>No</v>
      </c>
      <c r="AD34" s="9" t="str">
        <f t="shared" si="18"/>
        <v>No</v>
      </c>
      <c r="AE34" s="9" t="str">
        <f t="shared" si="19"/>
        <v>No</v>
      </c>
      <c r="AF34" s="9" t="str">
        <f t="shared" si="20"/>
        <v>No</v>
      </c>
      <c r="AG34" s="9" t="str">
        <f t="shared" si="21"/>
        <v>No</v>
      </c>
      <c r="AH34" s="9" t="str">
        <f t="shared" si="22"/>
        <v>No</v>
      </c>
      <c r="AI34" s="9" t="str">
        <f t="shared" si="23"/>
        <v>Yes</v>
      </c>
      <c r="AJ34" s="9" t="str">
        <f t="shared" si="24"/>
        <v>No</v>
      </c>
      <c r="AK34" s="9" t="str">
        <f t="shared" si="25"/>
        <v>No</v>
      </c>
      <c r="AL34" s="9" t="str">
        <f t="shared" si="26"/>
        <v>No</v>
      </c>
      <c r="AM34" s="9" t="str">
        <f t="shared" si="27"/>
        <v>No</v>
      </c>
      <c r="AN34" s="9" t="str">
        <f t="shared" si="28"/>
        <v>No</v>
      </c>
      <c r="AO34" s="9" t="str">
        <f t="shared" si="29"/>
        <v>No</v>
      </c>
      <c r="AP34" s="71"/>
    </row>
    <row r="35" spans="1:42" s="64" customFormat="1" ht="20.45" customHeight="1" thickBot="1" x14ac:dyDescent="0.3">
      <c r="A35" s="16"/>
      <c r="B35" s="91" t="s">
        <v>187</v>
      </c>
      <c r="C35" s="118"/>
      <c r="D35" s="90"/>
      <c r="E35" s="104"/>
      <c r="F35" s="104"/>
      <c r="G35" s="104"/>
      <c r="H35" s="104"/>
      <c r="I35" s="92"/>
      <c r="J35" s="123" t="str">
        <f t="shared" si="1"/>
        <v>SHOW</v>
      </c>
      <c r="K35" s="22"/>
      <c r="L35" s="18"/>
      <c r="M35" s="114"/>
      <c r="N35" s="95"/>
      <c r="O35">
        <f t="shared" si="5"/>
        <v>0</v>
      </c>
      <c r="P35" s="99" t="str">
        <f t="shared" si="4"/>
        <v>not coded correctly</v>
      </c>
      <c r="Q35"/>
      <c r="R35" s="20" t="str">
        <f t="shared" ref="R35:AO35" si="33">IF(COUNTIF(R36:R40,"Yes")&gt;0,"Yes", "No")</f>
        <v>Yes</v>
      </c>
      <c r="S35" s="20" t="str">
        <f t="shared" si="33"/>
        <v>Yes</v>
      </c>
      <c r="T35" s="20" t="str">
        <f t="shared" si="33"/>
        <v>Yes</v>
      </c>
      <c r="U35" s="20" t="str">
        <f t="shared" si="33"/>
        <v>Yes</v>
      </c>
      <c r="V35" s="20" t="str">
        <f t="shared" si="33"/>
        <v>Yes</v>
      </c>
      <c r="W35" s="20" t="str">
        <f t="shared" si="33"/>
        <v>Yes</v>
      </c>
      <c r="X35" s="20" t="str">
        <f t="shared" si="33"/>
        <v>Yes</v>
      </c>
      <c r="Y35" s="20" t="str">
        <f t="shared" si="33"/>
        <v>No</v>
      </c>
      <c r="Z35" s="20" t="str">
        <f t="shared" si="33"/>
        <v>Yes</v>
      </c>
      <c r="AA35" s="20" t="str">
        <f t="shared" si="33"/>
        <v>Yes</v>
      </c>
      <c r="AB35" s="20" t="str">
        <f t="shared" si="33"/>
        <v>Yes</v>
      </c>
      <c r="AC35" s="20" t="str">
        <f t="shared" si="33"/>
        <v>Yes</v>
      </c>
      <c r="AD35" s="20" t="str">
        <f t="shared" si="33"/>
        <v>Yes</v>
      </c>
      <c r="AE35" s="20" t="str">
        <f t="shared" si="33"/>
        <v>Yes</v>
      </c>
      <c r="AF35" s="20" t="str">
        <f t="shared" si="33"/>
        <v>Yes</v>
      </c>
      <c r="AG35" s="20" t="str">
        <f t="shared" si="33"/>
        <v>Yes</v>
      </c>
      <c r="AH35" s="20" t="str">
        <f t="shared" si="33"/>
        <v>Yes</v>
      </c>
      <c r="AI35" s="20" t="str">
        <f t="shared" si="33"/>
        <v>Yes</v>
      </c>
      <c r="AJ35" s="20" t="str">
        <f t="shared" si="33"/>
        <v>Yes</v>
      </c>
      <c r="AK35" s="20" t="str">
        <f t="shared" si="33"/>
        <v>Yes</v>
      </c>
      <c r="AL35" s="20" t="str">
        <f t="shared" si="33"/>
        <v>Yes</v>
      </c>
      <c r="AM35" s="20" t="str">
        <f t="shared" si="33"/>
        <v>Yes</v>
      </c>
      <c r="AN35" s="20" t="str">
        <f t="shared" si="33"/>
        <v>Yes</v>
      </c>
      <c r="AO35" s="20" t="str">
        <f t="shared" si="33"/>
        <v>Yes</v>
      </c>
      <c r="AP35" s="71"/>
    </row>
    <row r="36" spans="1:42" s="64" customFormat="1" ht="90.75" thickBot="1" x14ac:dyDescent="0.3">
      <c r="A36" s="16"/>
      <c r="B36" s="39" t="s">
        <v>191</v>
      </c>
      <c r="C36" s="119" t="s">
        <v>192</v>
      </c>
      <c r="D36" s="39" t="s">
        <v>193</v>
      </c>
      <c r="E36" s="79" t="s">
        <v>116</v>
      </c>
      <c r="F36" s="79" t="s">
        <v>132</v>
      </c>
      <c r="G36" s="79" t="s">
        <v>89</v>
      </c>
      <c r="H36" s="80" t="s">
        <v>4</v>
      </c>
      <c r="I36" s="39" t="s">
        <v>42</v>
      </c>
      <c r="J36" s="123" t="str">
        <f t="shared" si="1"/>
        <v>SHOW</v>
      </c>
      <c r="K36" s="22"/>
      <c r="L36" s="18" t="s">
        <v>86</v>
      </c>
      <c r="M36" s="114"/>
      <c r="N36" s="17" t="s">
        <v>75</v>
      </c>
      <c r="O36">
        <f t="shared" si="5"/>
        <v>71</v>
      </c>
      <c r="P36" s="99" t="str">
        <f t="shared" si="4"/>
        <v>coded correctly</v>
      </c>
      <c r="Q36"/>
      <c r="R36" s="9" t="str">
        <f t="shared" si="6"/>
        <v>Yes</v>
      </c>
      <c r="S36" s="9" t="str">
        <f t="shared" si="7"/>
        <v>Yes</v>
      </c>
      <c r="T36" s="9" t="str">
        <f t="shared" si="8"/>
        <v>Yes</v>
      </c>
      <c r="U36" s="9" t="str">
        <f t="shared" si="9"/>
        <v>Yes</v>
      </c>
      <c r="V36" s="9" t="str">
        <f t="shared" si="10"/>
        <v>Yes</v>
      </c>
      <c r="W36" s="9" t="str">
        <f t="shared" si="11"/>
        <v>Yes</v>
      </c>
      <c r="X36" s="9" t="str">
        <f t="shared" si="12"/>
        <v>Yes</v>
      </c>
      <c r="Y36" s="9" t="str">
        <f t="shared" si="13"/>
        <v>No</v>
      </c>
      <c r="Z36" s="9" t="str">
        <f t="shared" si="14"/>
        <v>Yes</v>
      </c>
      <c r="AA36" s="9" t="str">
        <f t="shared" si="15"/>
        <v>Yes</v>
      </c>
      <c r="AB36" s="9" t="str">
        <f t="shared" si="16"/>
        <v>Yes</v>
      </c>
      <c r="AC36" s="9" t="str">
        <f t="shared" si="17"/>
        <v>Yes</v>
      </c>
      <c r="AD36" s="9" t="str">
        <f t="shared" si="18"/>
        <v>Yes</v>
      </c>
      <c r="AE36" s="9" t="str">
        <f t="shared" si="19"/>
        <v>Yes</v>
      </c>
      <c r="AF36" s="9" t="str">
        <f t="shared" si="20"/>
        <v>Yes</v>
      </c>
      <c r="AG36" s="9" t="str">
        <f t="shared" si="21"/>
        <v>Yes</v>
      </c>
      <c r="AH36" s="9" t="str">
        <f t="shared" si="22"/>
        <v>Yes</v>
      </c>
      <c r="AI36" s="9" t="str">
        <f t="shared" si="23"/>
        <v>Yes</v>
      </c>
      <c r="AJ36" s="9" t="str">
        <f t="shared" si="24"/>
        <v>Yes</v>
      </c>
      <c r="AK36" s="9" t="str">
        <f t="shared" si="25"/>
        <v>Yes</v>
      </c>
      <c r="AL36" s="9" t="str">
        <f t="shared" si="26"/>
        <v>Yes</v>
      </c>
      <c r="AM36" s="9" t="str">
        <f t="shared" si="27"/>
        <v>Yes</v>
      </c>
      <c r="AN36" s="9" t="str">
        <f t="shared" si="28"/>
        <v>Yes</v>
      </c>
      <c r="AO36" s="9" t="str">
        <f t="shared" si="29"/>
        <v>Yes</v>
      </c>
      <c r="AP36" s="71"/>
    </row>
    <row r="37" spans="1:42" s="64" customFormat="1" ht="90.75" thickBot="1" x14ac:dyDescent="0.3">
      <c r="A37" s="16"/>
      <c r="B37" s="39" t="s">
        <v>188</v>
      </c>
      <c r="C37" s="119" t="s">
        <v>189</v>
      </c>
      <c r="D37" s="39" t="s">
        <v>190</v>
      </c>
      <c r="E37" s="79" t="s">
        <v>246</v>
      </c>
      <c r="F37" s="79" t="s">
        <v>252</v>
      </c>
      <c r="G37" s="79" t="s">
        <v>253</v>
      </c>
      <c r="H37" s="80" t="s">
        <v>4</v>
      </c>
      <c r="I37" s="39" t="s">
        <v>257</v>
      </c>
      <c r="J37" s="123" t="str">
        <f>IF(COUNTIF(R37:AO37,"Yes")&gt;0, "SHOW","HIDE")</f>
        <v>SHOW</v>
      </c>
      <c r="K37" s="22"/>
      <c r="L37" s="18" t="s">
        <v>86</v>
      </c>
      <c r="M37" s="114"/>
      <c r="N37" s="17" t="s">
        <v>298</v>
      </c>
      <c r="O37">
        <f>LEN(N37)</f>
        <v>71</v>
      </c>
      <c r="P37" s="99" t="str">
        <f t="shared" si="4"/>
        <v>coded correctly</v>
      </c>
      <c r="Q37"/>
      <c r="R37" s="9" t="str">
        <f t="shared" si="6"/>
        <v>Yes</v>
      </c>
      <c r="S37" s="9" t="str">
        <f t="shared" si="7"/>
        <v>Yes</v>
      </c>
      <c r="T37" s="9" t="str">
        <f t="shared" si="8"/>
        <v>Yes</v>
      </c>
      <c r="U37" s="9" t="str">
        <f t="shared" si="9"/>
        <v>Yes</v>
      </c>
      <c r="V37" s="9" t="str">
        <f t="shared" si="10"/>
        <v>Yes</v>
      </c>
      <c r="W37" s="9" t="str">
        <f t="shared" si="11"/>
        <v>Yes</v>
      </c>
      <c r="X37" s="9" t="str">
        <f t="shared" si="12"/>
        <v>Yes</v>
      </c>
      <c r="Y37" s="9" t="str">
        <f t="shared" si="13"/>
        <v>No</v>
      </c>
      <c r="Z37" s="9" t="str">
        <f t="shared" si="14"/>
        <v>Yes</v>
      </c>
      <c r="AA37" s="9" t="str">
        <f t="shared" si="15"/>
        <v>Yes</v>
      </c>
      <c r="AB37" s="9" t="str">
        <f t="shared" si="16"/>
        <v>Yes</v>
      </c>
      <c r="AC37" s="9" t="str">
        <f t="shared" si="17"/>
        <v>Yes</v>
      </c>
      <c r="AD37" s="9" t="str">
        <f t="shared" si="18"/>
        <v>No</v>
      </c>
      <c r="AE37" s="9" t="str">
        <f t="shared" si="19"/>
        <v>No</v>
      </c>
      <c r="AF37" s="9" t="str">
        <f t="shared" si="20"/>
        <v>Yes</v>
      </c>
      <c r="AG37" s="9" t="str">
        <f t="shared" si="21"/>
        <v>No</v>
      </c>
      <c r="AH37" s="9" t="str">
        <f t="shared" si="22"/>
        <v>Yes</v>
      </c>
      <c r="AI37" s="9" t="str">
        <f t="shared" si="23"/>
        <v>Yes</v>
      </c>
      <c r="AJ37" s="9" t="str">
        <f t="shared" si="24"/>
        <v>No</v>
      </c>
      <c r="AK37" s="9" t="str">
        <f t="shared" si="25"/>
        <v>No</v>
      </c>
      <c r="AL37" s="9" t="str">
        <f t="shared" si="26"/>
        <v>No</v>
      </c>
      <c r="AM37" s="9" t="str">
        <f t="shared" si="27"/>
        <v>Yes</v>
      </c>
      <c r="AN37" s="9" t="str">
        <f t="shared" si="28"/>
        <v>Yes</v>
      </c>
      <c r="AO37" s="9" t="str">
        <f t="shared" si="29"/>
        <v>No</v>
      </c>
      <c r="AP37" s="71"/>
    </row>
    <row r="38" spans="1:42" s="64" customFormat="1" ht="105.75" thickBot="1" x14ac:dyDescent="0.3">
      <c r="A38" s="16"/>
      <c r="B38" s="39" t="s">
        <v>194</v>
      </c>
      <c r="C38" s="119" t="s">
        <v>195</v>
      </c>
      <c r="D38" s="39" t="s">
        <v>196</v>
      </c>
      <c r="E38" s="79" t="s">
        <v>251</v>
      </c>
      <c r="F38" s="79" t="s">
        <v>252</v>
      </c>
      <c r="G38" s="79" t="s">
        <v>89</v>
      </c>
      <c r="H38" s="80" t="s">
        <v>4</v>
      </c>
      <c r="I38" s="39" t="s">
        <v>197</v>
      </c>
      <c r="J38" s="123" t="str">
        <f t="shared" si="1"/>
        <v>SHOW</v>
      </c>
      <c r="K38" s="22"/>
      <c r="L38" s="18" t="s">
        <v>86</v>
      </c>
      <c r="M38" s="16"/>
      <c r="N38" s="17" t="s">
        <v>283</v>
      </c>
      <c r="O38">
        <f t="shared" si="5"/>
        <v>71</v>
      </c>
      <c r="P38" s="99" t="str">
        <f t="shared" si="4"/>
        <v>coded correctly</v>
      </c>
      <c r="Q38"/>
      <c r="R38" s="9" t="str">
        <f t="shared" si="6"/>
        <v>No</v>
      </c>
      <c r="S38" s="9" t="str">
        <f t="shared" si="7"/>
        <v>No</v>
      </c>
      <c r="T38" s="9" t="str">
        <f t="shared" si="8"/>
        <v>No</v>
      </c>
      <c r="U38" s="9" t="str">
        <f t="shared" si="9"/>
        <v>No</v>
      </c>
      <c r="V38" s="9" t="str">
        <f t="shared" si="10"/>
        <v>No</v>
      </c>
      <c r="W38" s="9" t="str">
        <f t="shared" si="11"/>
        <v>No</v>
      </c>
      <c r="X38" s="9" t="str">
        <f t="shared" si="12"/>
        <v>No</v>
      </c>
      <c r="Y38" s="9" t="str">
        <f t="shared" si="13"/>
        <v>No</v>
      </c>
      <c r="Z38" s="9" t="str">
        <f t="shared" si="14"/>
        <v>Yes</v>
      </c>
      <c r="AA38" s="9" t="str">
        <f t="shared" si="15"/>
        <v>No</v>
      </c>
      <c r="AB38" s="9" t="str">
        <f t="shared" si="16"/>
        <v>No</v>
      </c>
      <c r="AC38" s="9" t="str">
        <f t="shared" si="17"/>
        <v>No</v>
      </c>
      <c r="AD38" s="9" t="str">
        <f t="shared" si="18"/>
        <v>No</v>
      </c>
      <c r="AE38" s="9" t="str">
        <f t="shared" si="19"/>
        <v>No</v>
      </c>
      <c r="AF38" s="9" t="str">
        <f t="shared" si="20"/>
        <v>No</v>
      </c>
      <c r="AG38" s="9" t="str">
        <f t="shared" si="21"/>
        <v>No</v>
      </c>
      <c r="AH38" s="9" t="str">
        <f t="shared" si="22"/>
        <v>No</v>
      </c>
      <c r="AI38" s="9" t="str">
        <f t="shared" si="23"/>
        <v>No</v>
      </c>
      <c r="AJ38" s="9" t="str">
        <f t="shared" si="24"/>
        <v>No</v>
      </c>
      <c r="AK38" s="9" t="str">
        <f t="shared" si="25"/>
        <v>No</v>
      </c>
      <c r="AL38" s="9" t="str">
        <f t="shared" si="26"/>
        <v>No</v>
      </c>
      <c r="AM38" s="9" t="str">
        <f t="shared" si="27"/>
        <v>No</v>
      </c>
      <c r="AN38" s="9" t="str">
        <f t="shared" si="28"/>
        <v>No</v>
      </c>
      <c r="AO38" s="9" t="str">
        <f t="shared" si="29"/>
        <v>No</v>
      </c>
      <c r="AP38" s="71"/>
    </row>
    <row r="39" spans="1:42" s="64" customFormat="1" ht="105.75" thickBot="1" x14ac:dyDescent="0.3">
      <c r="A39" s="16"/>
      <c r="B39" s="87" t="s">
        <v>198</v>
      </c>
      <c r="C39" s="119" t="s">
        <v>258</v>
      </c>
      <c r="D39" s="39" t="s">
        <v>199</v>
      </c>
      <c r="E39" s="79" t="s">
        <v>40</v>
      </c>
      <c r="F39" s="79" t="s">
        <v>200</v>
      </c>
      <c r="G39" s="79" t="s">
        <v>124</v>
      </c>
      <c r="H39" s="80" t="s">
        <v>4</v>
      </c>
      <c r="I39" s="39" t="s">
        <v>42</v>
      </c>
      <c r="J39" s="123" t="str">
        <f t="shared" si="1"/>
        <v>SHOW</v>
      </c>
      <c r="K39" s="22"/>
      <c r="L39" s="18" t="s">
        <v>86</v>
      </c>
      <c r="M39" s="114"/>
      <c r="N39" s="17" t="s">
        <v>75</v>
      </c>
      <c r="O39">
        <f t="shared" si="5"/>
        <v>71</v>
      </c>
      <c r="P39" s="99" t="str">
        <f t="shared" si="4"/>
        <v>coded correctly</v>
      </c>
      <c r="Q39"/>
      <c r="R39" s="9" t="str">
        <f t="shared" si="6"/>
        <v>Yes</v>
      </c>
      <c r="S39" s="9" t="str">
        <f t="shared" si="7"/>
        <v>Yes</v>
      </c>
      <c r="T39" s="9" t="str">
        <f t="shared" si="8"/>
        <v>Yes</v>
      </c>
      <c r="U39" s="9" t="str">
        <f t="shared" si="9"/>
        <v>Yes</v>
      </c>
      <c r="V39" s="9" t="str">
        <f t="shared" si="10"/>
        <v>Yes</v>
      </c>
      <c r="W39" s="9" t="str">
        <f t="shared" si="11"/>
        <v>Yes</v>
      </c>
      <c r="X39" s="9" t="str">
        <f t="shared" si="12"/>
        <v>Yes</v>
      </c>
      <c r="Y39" s="9" t="str">
        <f t="shared" si="13"/>
        <v>No</v>
      </c>
      <c r="Z39" s="9" t="str">
        <f t="shared" si="14"/>
        <v>Yes</v>
      </c>
      <c r="AA39" s="9" t="str">
        <f t="shared" si="15"/>
        <v>Yes</v>
      </c>
      <c r="AB39" s="9" t="str">
        <f t="shared" si="16"/>
        <v>Yes</v>
      </c>
      <c r="AC39" s="9" t="str">
        <f t="shared" si="17"/>
        <v>Yes</v>
      </c>
      <c r="AD39" s="9" t="str">
        <f t="shared" si="18"/>
        <v>Yes</v>
      </c>
      <c r="AE39" s="9" t="str">
        <f t="shared" si="19"/>
        <v>Yes</v>
      </c>
      <c r="AF39" s="9" t="str">
        <f t="shared" si="20"/>
        <v>Yes</v>
      </c>
      <c r="AG39" s="9" t="str">
        <f t="shared" si="21"/>
        <v>Yes</v>
      </c>
      <c r="AH39" s="9" t="str">
        <f t="shared" si="22"/>
        <v>Yes</v>
      </c>
      <c r="AI39" s="9" t="str">
        <f t="shared" si="23"/>
        <v>Yes</v>
      </c>
      <c r="AJ39" s="9" t="str">
        <f t="shared" si="24"/>
        <v>Yes</v>
      </c>
      <c r="AK39" s="9" t="str">
        <f t="shared" si="25"/>
        <v>Yes</v>
      </c>
      <c r="AL39" s="9" t="str">
        <f t="shared" si="26"/>
        <v>Yes</v>
      </c>
      <c r="AM39" s="9" t="str">
        <f t="shared" si="27"/>
        <v>Yes</v>
      </c>
      <c r="AN39" s="9" t="str">
        <f t="shared" si="28"/>
        <v>Yes</v>
      </c>
      <c r="AO39" s="9" t="str">
        <f t="shared" si="29"/>
        <v>Yes</v>
      </c>
      <c r="AP39" s="71"/>
    </row>
    <row r="40" spans="1:42" s="64" customFormat="1" ht="105.75" thickBot="1" x14ac:dyDescent="0.3">
      <c r="A40" s="16"/>
      <c r="B40" s="39" t="s">
        <v>201</v>
      </c>
      <c r="C40" s="121" t="s">
        <v>268</v>
      </c>
      <c r="D40" s="39" t="s">
        <v>202</v>
      </c>
      <c r="E40" s="79" t="s">
        <v>40</v>
      </c>
      <c r="F40" s="79" t="s">
        <v>287</v>
      </c>
      <c r="G40" s="79" t="s">
        <v>124</v>
      </c>
      <c r="H40" s="80" t="s">
        <v>4</v>
      </c>
      <c r="I40" s="39" t="s">
        <v>42</v>
      </c>
      <c r="J40" s="123" t="str">
        <f t="shared" si="1"/>
        <v>SHOW</v>
      </c>
      <c r="K40" s="22"/>
      <c r="L40" s="18" t="s">
        <v>86</v>
      </c>
      <c r="M40" s="114"/>
      <c r="N40" s="17" t="s">
        <v>75</v>
      </c>
      <c r="O40">
        <f t="shared" si="5"/>
        <v>71</v>
      </c>
      <c r="P40" s="99" t="str">
        <f t="shared" si="4"/>
        <v>coded correctly</v>
      </c>
      <c r="Q40"/>
      <c r="R40" s="9" t="str">
        <f t="shared" si="6"/>
        <v>Yes</v>
      </c>
      <c r="S40" s="9" t="str">
        <f t="shared" si="7"/>
        <v>Yes</v>
      </c>
      <c r="T40" s="9" t="str">
        <f t="shared" si="8"/>
        <v>Yes</v>
      </c>
      <c r="U40" s="9" t="str">
        <f t="shared" si="9"/>
        <v>Yes</v>
      </c>
      <c r="V40" s="9" t="str">
        <f t="shared" si="10"/>
        <v>Yes</v>
      </c>
      <c r="W40" s="9" t="str">
        <f t="shared" si="11"/>
        <v>Yes</v>
      </c>
      <c r="X40" s="9" t="str">
        <f t="shared" si="12"/>
        <v>Yes</v>
      </c>
      <c r="Y40" s="9" t="str">
        <f t="shared" si="13"/>
        <v>No</v>
      </c>
      <c r="Z40" s="9" t="str">
        <f t="shared" si="14"/>
        <v>Yes</v>
      </c>
      <c r="AA40" s="9" t="str">
        <f t="shared" si="15"/>
        <v>Yes</v>
      </c>
      <c r="AB40" s="9" t="str">
        <f t="shared" si="16"/>
        <v>Yes</v>
      </c>
      <c r="AC40" s="9" t="str">
        <f t="shared" si="17"/>
        <v>Yes</v>
      </c>
      <c r="AD40" s="9" t="str">
        <f t="shared" si="18"/>
        <v>Yes</v>
      </c>
      <c r="AE40" s="9" t="str">
        <f t="shared" si="19"/>
        <v>Yes</v>
      </c>
      <c r="AF40" s="9" t="str">
        <f t="shared" si="20"/>
        <v>Yes</v>
      </c>
      <c r="AG40" s="9" t="str">
        <f t="shared" si="21"/>
        <v>Yes</v>
      </c>
      <c r="AH40" s="9" t="str">
        <f t="shared" si="22"/>
        <v>Yes</v>
      </c>
      <c r="AI40" s="9" t="str">
        <f t="shared" si="23"/>
        <v>Yes</v>
      </c>
      <c r="AJ40" s="9" t="str">
        <f t="shared" si="24"/>
        <v>Yes</v>
      </c>
      <c r="AK40" s="9" t="str">
        <f t="shared" si="25"/>
        <v>Yes</v>
      </c>
      <c r="AL40" s="9" t="str">
        <f t="shared" si="26"/>
        <v>Yes</v>
      </c>
      <c r="AM40" s="9" t="str">
        <f t="shared" si="27"/>
        <v>Yes</v>
      </c>
      <c r="AN40" s="9" t="str">
        <f t="shared" si="28"/>
        <v>Yes</v>
      </c>
      <c r="AO40" s="9" t="str">
        <f t="shared" si="29"/>
        <v>Yes</v>
      </c>
      <c r="AP40" s="71"/>
    </row>
    <row r="41" spans="1:42" s="64" customFormat="1" ht="20.45" customHeight="1" thickBot="1" x14ac:dyDescent="0.3">
      <c r="A41" s="16"/>
      <c r="B41" s="91" t="s">
        <v>203</v>
      </c>
      <c r="C41" s="118"/>
      <c r="D41" s="90"/>
      <c r="E41" s="104"/>
      <c r="F41" s="104"/>
      <c r="G41" s="104"/>
      <c r="H41" s="104"/>
      <c r="I41" s="92"/>
      <c r="J41" s="123" t="str">
        <f t="shared" si="1"/>
        <v>SHOW</v>
      </c>
      <c r="K41" s="22"/>
      <c r="L41" s="18"/>
      <c r="M41" s="114"/>
      <c r="N41" s="95"/>
      <c r="O41">
        <f t="shared" si="5"/>
        <v>0</v>
      </c>
      <c r="P41" s="99" t="str">
        <f t="shared" si="4"/>
        <v>not coded correctly</v>
      </c>
      <c r="Q41"/>
      <c r="R41" s="20" t="str">
        <f>IF(COUNTIF(R42:R47,"Yes")&gt;0,"Yes", "No")</f>
        <v>Yes</v>
      </c>
      <c r="S41" s="20" t="str">
        <f t="shared" ref="S41:AO41" si="34">IF(COUNTIF(S42:S47,"Yes")&gt;0,"Yes", "No")</f>
        <v>Yes</v>
      </c>
      <c r="T41" s="20" t="str">
        <f t="shared" si="34"/>
        <v>Yes</v>
      </c>
      <c r="U41" s="20" t="str">
        <f t="shared" si="34"/>
        <v>Yes</v>
      </c>
      <c r="V41" s="20" t="str">
        <f t="shared" si="34"/>
        <v>Yes</v>
      </c>
      <c r="W41" s="20" t="str">
        <f t="shared" si="34"/>
        <v>Yes</v>
      </c>
      <c r="X41" s="20" t="str">
        <f t="shared" si="34"/>
        <v>Yes</v>
      </c>
      <c r="Y41" s="20" t="str">
        <f t="shared" si="34"/>
        <v>No</v>
      </c>
      <c r="Z41" s="20" t="str">
        <f t="shared" si="34"/>
        <v>Yes</v>
      </c>
      <c r="AA41" s="20" t="str">
        <f t="shared" si="34"/>
        <v>Yes</v>
      </c>
      <c r="AB41" s="20" t="str">
        <f t="shared" si="34"/>
        <v>Yes</v>
      </c>
      <c r="AC41" s="20" t="str">
        <f t="shared" si="34"/>
        <v>Yes</v>
      </c>
      <c r="AD41" s="20" t="str">
        <f t="shared" si="34"/>
        <v>Yes</v>
      </c>
      <c r="AE41" s="20" t="str">
        <f t="shared" si="34"/>
        <v>Yes</v>
      </c>
      <c r="AF41" s="20" t="str">
        <f t="shared" si="34"/>
        <v>Yes</v>
      </c>
      <c r="AG41" s="20" t="str">
        <f t="shared" si="34"/>
        <v>Yes</v>
      </c>
      <c r="AH41" s="20" t="str">
        <f t="shared" si="34"/>
        <v>Yes</v>
      </c>
      <c r="AI41" s="20" t="str">
        <f t="shared" si="34"/>
        <v>Yes</v>
      </c>
      <c r="AJ41" s="20" t="str">
        <f t="shared" si="34"/>
        <v>Yes</v>
      </c>
      <c r="AK41" s="20" t="str">
        <f t="shared" si="34"/>
        <v>Yes</v>
      </c>
      <c r="AL41" s="20" t="str">
        <f t="shared" si="34"/>
        <v>Yes</v>
      </c>
      <c r="AM41" s="20" t="str">
        <f t="shared" si="34"/>
        <v>Yes</v>
      </c>
      <c r="AN41" s="20" t="str">
        <f t="shared" si="34"/>
        <v>Yes</v>
      </c>
      <c r="AO41" s="20" t="str">
        <f t="shared" si="34"/>
        <v>Yes</v>
      </c>
      <c r="AP41" s="71"/>
    </row>
    <row r="42" spans="1:42" s="64" customFormat="1" ht="60.75" thickBot="1" x14ac:dyDescent="0.3">
      <c r="A42" s="16"/>
      <c r="B42" s="39" t="s">
        <v>204</v>
      </c>
      <c r="C42" s="119" t="s">
        <v>205</v>
      </c>
      <c r="D42" s="39" t="s">
        <v>206</v>
      </c>
      <c r="E42" s="79" t="s">
        <v>40</v>
      </c>
      <c r="F42" s="79" t="s">
        <v>132</v>
      </c>
      <c r="G42" s="79" t="s">
        <v>118</v>
      </c>
      <c r="H42" s="80" t="s">
        <v>4</v>
      </c>
      <c r="I42" s="39" t="s">
        <v>42</v>
      </c>
      <c r="J42" s="123" t="str">
        <f t="shared" si="1"/>
        <v>SHOW</v>
      </c>
      <c r="K42" s="22"/>
      <c r="L42" s="18" t="s">
        <v>86</v>
      </c>
      <c r="M42" s="114"/>
      <c r="N42" s="17" t="s">
        <v>75</v>
      </c>
      <c r="O42">
        <f t="shared" si="5"/>
        <v>71</v>
      </c>
      <c r="P42" s="99" t="str">
        <f t="shared" si="4"/>
        <v>coded correctly</v>
      </c>
      <c r="Q42"/>
      <c r="R42" s="9" t="str">
        <f t="shared" si="6"/>
        <v>Yes</v>
      </c>
      <c r="S42" s="9" t="str">
        <f t="shared" si="7"/>
        <v>Yes</v>
      </c>
      <c r="T42" s="9" t="str">
        <f t="shared" si="8"/>
        <v>Yes</v>
      </c>
      <c r="U42" s="9" t="str">
        <f t="shared" si="9"/>
        <v>Yes</v>
      </c>
      <c r="V42" s="9" t="str">
        <f t="shared" si="10"/>
        <v>Yes</v>
      </c>
      <c r="W42" s="9" t="str">
        <f t="shared" si="11"/>
        <v>Yes</v>
      </c>
      <c r="X42" s="9" t="str">
        <f t="shared" si="12"/>
        <v>Yes</v>
      </c>
      <c r="Y42" s="9" t="str">
        <f t="shared" si="13"/>
        <v>No</v>
      </c>
      <c r="Z42" s="9" t="str">
        <f t="shared" si="14"/>
        <v>Yes</v>
      </c>
      <c r="AA42" s="9" t="str">
        <f t="shared" si="15"/>
        <v>Yes</v>
      </c>
      <c r="AB42" s="9" t="str">
        <f t="shared" si="16"/>
        <v>Yes</v>
      </c>
      <c r="AC42" s="9" t="str">
        <f t="shared" si="17"/>
        <v>Yes</v>
      </c>
      <c r="AD42" s="9" t="str">
        <f t="shared" si="18"/>
        <v>Yes</v>
      </c>
      <c r="AE42" s="9" t="str">
        <f t="shared" si="19"/>
        <v>Yes</v>
      </c>
      <c r="AF42" s="9" t="str">
        <f t="shared" si="20"/>
        <v>Yes</v>
      </c>
      <c r="AG42" s="9" t="str">
        <f t="shared" si="21"/>
        <v>Yes</v>
      </c>
      <c r="AH42" s="9" t="str">
        <f t="shared" si="22"/>
        <v>Yes</v>
      </c>
      <c r="AI42" s="9" t="str">
        <f t="shared" si="23"/>
        <v>Yes</v>
      </c>
      <c r="AJ42" s="9" t="str">
        <f t="shared" si="24"/>
        <v>Yes</v>
      </c>
      <c r="AK42" s="9" t="str">
        <f t="shared" si="25"/>
        <v>Yes</v>
      </c>
      <c r="AL42" s="9" t="str">
        <f t="shared" si="26"/>
        <v>Yes</v>
      </c>
      <c r="AM42" s="9" t="str">
        <f t="shared" si="27"/>
        <v>Yes</v>
      </c>
      <c r="AN42" s="9" t="str">
        <f t="shared" si="28"/>
        <v>Yes</v>
      </c>
      <c r="AO42" s="9" t="str">
        <f t="shared" si="29"/>
        <v>Yes</v>
      </c>
      <c r="AP42" s="71"/>
    </row>
    <row r="43" spans="1:42" s="64" customFormat="1" ht="105.75" thickBot="1" x14ac:dyDescent="0.3">
      <c r="A43" s="16"/>
      <c r="B43" s="87" t="s">
        <v>207</v>
      </c>
      <c r="C43" s="119" t="s">
        <v>259</v>
      </c>
      <c r="D43" s="39" t="s">
        <v>208</v>
      </c>
      <c r="E43" s="79" t="s">
        <v>171</v>
      </c>
      <c r="F43" s="79" t="s">
        <v>172</v>
      </c>
      <c r="G43" s="79" t="s">
        <v>124</v>
      </c>
      <c r="H43" s="80" t="s">
        <v>4</v>
      </c>
      <c r="I43" s="39" t="s">
        <v>209</v>
      </c>
      <c r="J43" s="123" t="str">
        <f t="shared" si="1"/>
        <v>SHOW</v>
      </c>
      <c r="K43" s="22"/>
      <c r="L43" s="18" t="s">
        <v>86</v>
      </c>
      <c r="M43" s="114"/>
      <c r="N43" s="17" t="s">
        <v>299</v>
      </c>
      <c r="O43">
        <f t="shared" si="5"/>
        <v>71</v>
      </c>
      <c r="P43" s="99" t="str">
        <f t="shared" si="4"/>
        <v>coded correctly</v>
      </c>
      <c r="Q43"/>
      <c r="R43" s="9" t="str">
        <f t="shared" si="6"/>
        <v>Yes</v>
      </c>
      <c r="S43" s="9" t="str">
        <f t="shared" si="7"/>
        <v>No</v>
      </c>
      <c r="T43" s="9" t="str">
        <f t="shared" si="8"/>
        <v>Yes</v>
      </c>
      <c r="U43" s="9" t="str">
        <f t="shared" si="9"/>
        <v>No</v>
      </c>
      <c r="V43" s="9" t="str">
        <f t="shared" si="10"/>
        <v>Yes</v>
      </c>
      <c r="W43" s="9" t="str">
        <f t="shared" si="11"/>
        <v>No</v>
      </c>
      <c r="X43" s="9" t="str">
        <f t="shared" si="12"/>
        <v>Yes</v>
      </c>
      <c r="Y43" s="9" t="str">
        <f t="shared" si="13"/>
        <v>No</v>
      </c>
      <c r="Z43" s="9" t="str">
        <f t="shared" si="14"/>
        <v>Yes</v>
      </c>
      <c r="AA43" s="9" t="str">
        <f t="shared" si="15"/>
        <v>No</v>
      </c>
      <c r="AB43" s="9" t="str">
        <f t="shared" si="16"/>
        <v>Yes</v>
      </c>
      <c r="AC43" s="9" t="str">
        <f t="shared" si="17"/>
        <v>Yes</v>
      </c>
      <c r="AD43" s="9" t="str">
        <f t="shared" si="18"/>
        <v>No</v>
      </c>
      <c r="AE43" s="9" t="str">
        <f t="shared" si="19"/>
        <v>No</v>
      </c>
      <c r="AF43" s="9" t="str">
        <f t="shared" si="20"/>
        <v>Yes</v>
      </c>
      <c r="AG43" s="9" t="str">
        <f t="shared" si="21"/>
        <v>No</v>
      </c>
      <c r="AH43" s="9" t="str">
        <f t="shared" si="22"/>
        <v>Yes</v>
      </c>
      <c r="AI43" s="9" t="str">
        <f t="shared" si="23"/>
        <v>Yes</v>
      </c>
      <c r="AJ43" s="9" t="str">
        <f t="shared" si="24"/>
        <v>No</v>
      </c>
      <c r="AK43" s="9" t="str">
        <f t="shared" si="25"/>
        <v>No</v>
      </c>
      <c r="AL43" s="9" t="str">
        <f t="shared" si="26"/>
        <v>No</v>
      </c>
      <c r="AM43" s="9" t="str">
        <f t="shared" si="27"/>
        <v>Yes</v>
      </c>
      <c r="AN43" s="9" t="str">
        <f t="shared" si="28"/>
        <v>Yes</v>
      </c>
      <c r="AO43" s="9" t="str">
        <f t="shared" si="29"/>
        <v>No</v>
      </c>
      <c r="AP43" s="71"/>
    </row>
    <row r="44" spans="1:42" s="64" customFormat="1" ht="120.75" thickBot="1" x14ac:dyDescent="0.3">
      <c r="A44" s="16"/>
      <c r="B44" s="87" t="s">
        <v>210</v>
      </c>
      <c r="C44" s="121" t="s">
        <v>269</v>
      </c>
      <c r="D44" s="39" t="s">
        <v>211</v>
      </c>
      <c r="E44" s="79" t="s">
        <v>171</v>
      </c>
      <c r="F44" s="79" t="s">
        <v>172</v>
      </c>
      <c r="G44" s="79" t="s">
        <v>124</v>
      </c>
      <c r="H44" s="80" t="s">
        <v>4</v>
      </c>
      <c r="I44" s="39" t="s">
        <v>212</v>
      </c>
      <c r="J44" s="123" t="str">
        <f t="shared" si="1"/>
        <v>SHOW</v>
      </c>
      <c r="K44" s="22"/>
      <c r="L44" s="18" t="s">
        <v>86</v>
      </c>
      <c r="M44" s="114"/>
      <c r="N44" s="17" t="s">
        <v>299</v>
      </c>
      <c r="O44">
        <f t="shared" si="5"/>
        <v>71</v>
      </c>
      <c r="P44" s="99" t="str">
        <f t="shared" si="4"/>
        <v>coded correctly</v>
      </c>
      <c r="Q44"/>
      <c r="R44" s="9" t="str">
        <f t="shared" si="6"/>
        <v>Yes</v>
      </c>
      <c r="S44" s="9" t="str">
        <f t="shared" si="7"/>
        <v>No</v>
      </c>
      <c r="T44" s="9" t="str">
        <f t="shared" si="8"/>
        <v>Yes</v>
      </c>
      <c r="U44" s="9" t="str">
        <f t="shared" si="9"/>
        <v>No</v>
      </c>
      <c r="V44" s="9" t="str">
        <f t="shared" si="10"/>
        <v>Yes</v>
      </c>
      <c r="W44" s="9" t="str">
        <f t="shared" si="11"/>
        <v>No</v>
      </c>
      <c r="X44" s="9" t="str">
        <f t="shared" si="12"/>
        <v>Yes</v>
      </c>
      <c r="Y44" s="9" t="str">
        <f t="shared" si="13"/>
        <v>No</v>
      </c>
      <c r="Z44" s="9" t="str">
        <f t="shared" si="14"/>
        <v>Yes</v>
      </c>
      <c r="AA44" s="9" t="str">
        <f t="shared" si="15"/>
        <v>No</v>
      </c>
      <c r="AB44" s="9" t="str">
        <f t="shared" si="16"/>
        <v>Yes</v>
      </c>
      <c r="AC44" s="9" t="str">
        <f t="shared" si="17"/>
        <v>Yes</v>
      </c>
      <c r="AD44" s="9" t="str">
        <f t="shared" si="18"/>
        <v>No</v>
      </c>
      <c r="AE44" s="9" t="str">
        <f t="shared" si="19"/>
        <v>No</v>
      </c>
      <c r="AF44" s="9" t="str">
        <f t="shared" si="20"/>
        <v>Yes</v>
      </c>
      <c r="AG44" s="9" t="str">
        <f t="shared" si="21"/>
        <v>No</v>
      </c>
      <c r="AH44" s="9" t="str">
        <f t="shared" si="22"/>
        <v>Yes</v>
      </c>
      <c r="AI44" s="9" t="str">
        <f t="shared" si="23"/>
        <v>Yes</v>
      </c>
      <c r="AJ44" s="9" t="str">
        <f t="shared" si="24"/>
        <v>No</v>
      </c>
      <c r="AK44" s="9" t="str">
        <f t="shared" si="25"/>
        <v>No</v>
      </c>
      <c r="AL44" s="9" t="str">
        <f t="shared" si="26"/>
        <v>No</v>
      </c>
      <c r="AM44" s="9" t="str">
        <f t="shared" si="27"/>
        <v>Yes</v>
      </c>
      <c r="AN44" s="9" t="str">
        <f t="shared" si="28"/>
        <v>Yes</v>
      </c>
      <c r="AO44" s="9" t="str">
        <f t="shared" si="29"/>
        <v>No</v>
      </c>
      <c r="AP44" s="71"/>
    </row>
    <row r="45" spans="1:42" s="64" customFormat="1" ht="150.75" thickBot="1" x14ac:dyDescent="0.3">
      <c r="A45" s="16"/>
      <c r="B45" s="87" t="s">
        <v>213</v>
      </c>
      <c r="C45" s="121" t="s">
        <v>270</v>
      </c>
      <c r="D45" s="94" t="s">
        <v>214</v>
      </c>
      <c r="E45" s="79" t="s">
        <v>171</v>
      </c>
      <c r="F45" s="79" t="s">
        <v>172</v>
      </c>
      <c r="G45" s="79" t="s">
        <v>124</v>
      </c>
      <c r="H45" s="80" t="s">
        <v>4</v>
      </c>
      <c r="I45" s="39" t="s">
        <v>301</v>
      </c>
      <c r="J45" s="123" t="str">
        <f t="shared" si="1"/>
        <v>SHOW</v>
      </c>
      <c r="K45" s="22"/>
      <c r="L45" s="18" t="s">
        <v>86</v>
      </c>
      <c r="M45" s="114"/>
      <c r="N45" s="17" t="s">
        <v>300</v>
      </c>
      <c r="O45">
        <f t="shared" si="5"/>
        <v>71</v>
      </c>
      <c r="P45" s="99" t="str">
        <f t="shared" si="4"/>
        <v>coded correctly</v>
      </c>
      <c r="Q45"/>
      <c r="R45" s="9" t="str">
        <f t="shared" si="6"/>
        <v>Yes</v>
      </c>
      <c r="S45" s="9" t="str">
        <f t="shared" si="7"/>
        <v>No</v>
      </c>
      <c r="T45" s="9" t="str">
        <f t="shared" si="8"/>
        <v>Yes</v>
      </c>
      <c r="U45" s="9" t="str">
        <f t="shared" si="9"/>
        <v>No</v>
      </c>
      <c r="V45" s="9" t="str">
        <f t="shared" si="10"/>
        <v>Yes</v>
      </c>
      <c r="W45" s="9" t="str">
        <f t="shared" si="11"/>
        <v>No</v>
      </c>
      <c r="X45" s="9" t="str">
        <f t="shared" si="12"/>
        <v>Yes</v>
      </c>
      <c r="Y45" s="9" t="str">
        <f t="shared" si="13"/>
        <v>No</v>
      </c>
      <c r="Z45" s="9" t="str">
        <f t="shared" si="14"/>
        <v>Yes</v>
      </c>
      <c r="AA45" s="9" t="str">
        <f t="shared" si="15"/>
        <v>No</v>
      </c>
      <c r="AB45" s="9" t="str">
        <f t="shared" si="16"/>
        <v>Yes</v>
      </c>
      <c r="AC45" s="9" t="str">
        <f t="shared" si="17"/>
        <v>Yes</v>
      </c>
      <c r="AD45" s="9" t="str">
        <f t="shared" si="18"/>
        <v>No</v>
      </c>
      <c r="AE45" s="9" t="str">
        <f t="shared" si="19"/>
        <v>No</v>
      </c>
      <c r="AF45" s="9" t="str">
        <f t="shared" si="20"/>
        <v>Yes</v>
      </c>
      <c r="AG45" s="9" t="str">
        <f t="shared" si="21"/>
        <v>No</v>
      </c>
      <c r="AH45" s="9" t="str">
        <f t="shared" si="22"/>
        <v>Yes</v>
      </c>
      <c r="AI45" s="9" t="str">
        <f t="shared" si="23"/>
        <v>Yes</v>
      </c>
      <c r="AJ45" s="9" t="str">
        <f t="shared" si="24"/>
        <v>No</v>
      </c>
      <c r="AK45" s="9" t="str">
        <f t="shared" si="25"/>
        <v>No</v>
      </c>
      <c r="AL45" s="9" t="str">
        <f t="shared" si="26"/>
        <v>No</v>
      </c>
      <c r="AM45" s="9" t="str">
        <f t="shared" si="27"/>
        <v>Yes</v>
      </c>
      <c r="AN45" s="9" t="str">
        <f t="shared" si="28"/>
        <v>No</v>
      </c>
      <c r="AO45" s="9" t="str">
        <f t="shared" si="29"/>
        <v>No</v>
      </c>
      <c r="AP45" s="71"/>
    </row>
    <row r="46" spans="1:42" s="64" customFormat="1" ht="105.75" thickBot="1" x14ac:dyDescent="0.3">
      <c r="A46" s="16"/>
      <c r="B46" s="87" t="s">
        <v>215</v>
      </c>
      <c r="C46" s="119" t="s">
        <v>260</v>
      </c>
      <c r="D46" s="39" t="s">
        <v>216</v>
      </c>
      <c r="E46" s="79" t="s">
        <v>171</v>
      </c>
      <c r="F46" s="79" t="s">
        <v>172</v>
      </c>
      <c r="G46" s="79" t="s">
        <v>89</v>
      </c>
      <c r="H46" s="80" t="s">
        <v>4</v>
      </c>
      <c r="I46" s="39" t="s">
        <v>217</v>
      </c>
      <c r="J46" s="123" t="str">
        <f t="shared" si="1"/>
        <v>SHOW</v>
      </c>
      <c r="K46" s="22"/>
      <c r="L46" s="18" t="s">
        <v>86</v>
      </c>
      <c r="M46" s="114"/>
      <c r="N46" s="17" t="s">
        <v>281</v>
      </c>
      <c r="O46">
        <f t="shared" si="5"/>
        <v>71</v>
      </c>
      <c r="P46" s="99" t="str">
        <f t="shared" si="4"/>
        <v>coded correctly</v>
      </c>
      <c r="Q46"/>
      <c r="R46" s="9" t="str">
        <f t="shared" si="6"/>
        <v>Yes</v>
      </c>
      <c r="S46" s="9" t="str">
        <f t="shared" si="7"/>
        <v>No</v>
      </c>
      <c r="T46" s="9" t="str">
        <f t="shared" si="8"/>
        <v>Yes</v>
      </c>
      <c r="U46" s="9" t="str">
        <f t="shared" si="9"/>
        <v>No</v>
      </c>
      <c r="V46" s="9" t="str">
        <f t="shared" si="10"/>
        <v>No</v>
      </c>
      <c r="W46" s="9" t="str">
        <f t="shared" si="11"/>
        <v>No</v>
      </c>
      <c r="X46" s="9" t="str">
        <f t="shared" si="12"/>
        <v>No</v>
      </c>
      <c r="Y46" s="9" t="str">
        <f t="shared" si="13"/>
        <v>No</v>
      </c>
      <c r="Z46" s="9" t="str">
        <f t="shared" si="14"/>
        <v>No</v>
      </c>
      <c r="AA46" s="9" t="str">
        <f t="shared" si="15"/>
        <v>No</v>
      </c>
      <c r="AB46" s="9" t="str">
        <f t="shared" si="16"/>
        <v>No</v>
      </c>
      <c r="AC46" s="9" t="str">
        <f t="shared" si="17"/>
        <v>No</v>
      </c>
      <c r="AD46" s="9" t="str">
        <f t="shared" si="18"/>
        <v>No</v>
      </c>
      <c r="AE46" s="9" t="str">
        <f t="shared" si="19"/>
        <v>No</v>
      </c>
      <c r="AF46" s="9" t="str">
        <f t="shared" si="20"/>
        <v>No</v>
      </c>
      <c r="AG46" s="9" t="str">
        <f t="shared" si="21"/>
        <v>No</v>
      </c>
      <c r="AH46" s="9" t="str">
        <f t="shared" si="22"/>
        <v>No</v>
      </c>
      <c r="AI46" s="9" t="str">
        <f t="shared" si="23"/>
        <v>No</v>
      </c>
      <c r="AJ46" s="9" t="str">
        <f t="shared" si="24"/>
        <v>No</v>
      </c>
      <c r="AK46" s="9" t="str">
        <f t="shared" si="25"/>
        <v>No</v>
      </c>
      <c r="AL46" s="9" t="str">
        <f t="shared" si="26"/>
        <v>No</v>
      </c>
      <c r="AM46" s="9" t="str">
        <f t="shared" si="27"/>
        <v>No</v>
      </c>
      <c r="AN46" s="9" t="str">
        <f t="shared" si="28"/>
        <v>No</v>
      </c>
      <c r="AO46" s="9" t="str">
        <f t="shared" si="29"/>
        <v>No</v>
      </c>
      <c r="AP46" s="71"/>
    </row>
    <row r="47" spans="1:42" s="64" customFormat="1" ht="105.75" thickBot="1" x14ac:dyDescent="0.3">
      <c r="A47" s="16"/>
      <c r="B47" s="87" t="s">
        <v>218</v>
      </c>
      <c r="C47" s="119" t="s">
        <v>260</v>
      </c>
      <c r="D47" s="39" t="s">
        <v>219</v>
      </c>
      <c r="E47" s="79" t="s">
        <v>171</v>
      </c>
      <c r="F47" s="79" t="s">
        <v>149</v>
      </c>
      <c r="G47" s="79" t="s">
        <v>124</v>
      </c>
      <c r="H47" s="80" t="s">
        <v>4</v>
      </c>
      <c r="I47" s="39" t="s">
        <v>209</v>
      </c>
      <c r="J47" s="123" t="str">
        <f t="shared" si="1"/>
        <v>SHOW</v>
      </c>
      <c r="K47" s="22"/>
      <c r="L47" s="18" t="s">
        <v>86</v>
      </c>
      <c r="M47" s="114"/>
      <c r="N47" s="17" t="s">
        <v>299</v>
      </c>
      <c r="O47">
        <f t="shared" si="5"/>
        <v>71</v>
      </c>
      <c r="P47" s="99" t="str">
        <f t="shared" si="4"/>
        <v>coded correctly</v>
      </c>
      <c r="Q47"/>
      <c r="R47" s="9" t="str">
        <f t="shared" si="6"/>
        <v>Yes</v>
      </c>
      <c r="S47" s="9" t="str">
        <f t="shared" si="7"/>
        <v>No</v>
      </c>
      <c r="T47" s="9" t="str">
        <f t="shared" si="8"/>
        <v>Yes</v>
      </c>
      <c r="U47" s="9" t="str">
        <f t="shared" si="9"/>
        <v>No</v>
      </c>
      <c r="V47" s="9" t="str">
        <f t="shared" si="10"/>
        <v>Yes</v>
      </c>
      <c r="W47" s="9" t="str">
        <f t="shared" si="11"/>
        <v>No</v>
      </c>
      <c r="X47" s="9" t="str">
        <f t="shared" si="12"/>
        <v>Yes</v>
      </c>
      <c r="Y47" s="9" t="str">
        <f t="shared" si="13"/>
        <v>No</v>
      </c>
      <c r="Z47" s="9" t="str">
        <f t="shared" si="14"/>
        <v>Yes</v>
      </c>
      <c r="AA47" s="9" t="str">
        <f t="shared" si="15"/>
        <v>No</v>
      </c>
      <c r="AB47" s="9" t="str">
        <f t="shared" si="16"/>
        <v>Yes</v>
      </c>
      <c r="AC47" s="9" t="str">
        <f t="shared" si="17"/>
        <v>Yes</v>
      </c>
      <c r="AD47" s="9" t="str">
        <f t="shared" si="18"/>
        <v>No</v>
      </c>
      <c r="AE47" s="9" t="str">
        <f t="shared" si="19"/>
        <v>No</v>
      </c>
      <c r="AF47" s="9" t="str">
        <f t="shared" si="20"/>
        <v>Yes</v>
      </c>
      <c r="AG47" s="9" t="str">
        <f t="shared" si="21"/>
        <v>No</v>
      </c>
      <c r="AH47" s="9" t="str">
        <f t="shared" si="22"/>
        <v>Yes</v>
      </c>
      <c r="AI47" s="9" t="str">
        <f t="shared" si="23"/>
        <v>Yes</v>
      </c>
      <c r="AJ47" s="9" t="str">
        <f t="shared" si="24"/>
        <v>No</v>
      </c>
      <c r="AK47" s="9" t="str">
        <f t="shared" si="25"/>
        <v>No</v>
      </c>
      <c r="AL47" s="9" t="str">
        <f t="shared" si="26"/>
        <v>No</v>
      </c>
      <c r="AM47" s="9" t="str">
        <f t="shared" si="27"/>
        <v>Yes</v>
      </c>
      <c r="AN47" s="9" t="str">
        <f t="shared" si="28"/>
        <v>Yes</v>
      </c>
      <c r="AO47" s="9" t="str">
        <f t="shared" si="29"/>
        <v>No</v>
      </c>
      <c r="AP47" s="71"/>
    </row>
    <row r="48" spans="1:42" s="64" customFormat="1" ht="20.45" customHeight="1" thickBot="1" x14ac:dyDescent="0.3">
      <c r="A48" s="16"/>
      <c r="B48" s="91" t="s">
        <v>220</v>
      </c>
      <c r="C48" s="118"/>
      <c r="D48" s="90"/>
      <c r="E48" s="104"/>
      <c r="F48" s="104"/>
      <c r="G48" s="104"/>
      <c r="H48" s="104"/>
      <c r="I48" s="92"/>
      <c r="J48" s="123" t="str">
        <f t="shared" si="1"/>
        <v>SHOW</v>
      </c>
      <c r="K48" s="22"/>
      <c r="L48" s="18" t="s">
        <v>86</v>
      </c>
      <c r="M48" s="114"/>
      <c r="N48" s="95"/>
      <c r="O48">
        <f t="shared" si="5"/>
        <v>0</v>
      </c>
      <c r="P48" s="99" t="str">
        <f t="shared" si="4"/>
        <v>not coded correctly</v>
      </c>
      <c r="Q48"/>
      <c r="R48" s="20" t="str">
        <f t="shared" ref="R48:AO48" si="35">IF(COUNTIF(R49:R58,"Yes")&gt;0,"Yes", "No")</f>
        <v>Yes</v>
      </c>
      <c r="S48" s="20" t="str">
        <f t="shared" si="35"/>
        <v>Yes</v>
      </c>
      <c r="T48" s="20" t="str">
        <f t="shared" si="35"/>
        <v>Yes</v>
      </c>
      <c r="U48" s="20" t="str">
        <f t="shared" si="35"/>
        <v>Yes</v>
      </c>
      <c r="V48" s="20" t="str">
        <f t="shared" si="35"/>
        <v>Yes</v>
      </c>
      <c r="W48" s="20" t="str">
        <f t="shared" si="35"/>
        <v>Yes</v>
      </c>
      <c r="X48" s="20" t="str">
        <f t="shared" si="35"/>
        <v>Yes</v>
      </c>
      <c r="Y48" s="20" t="str">
        <f t="shared" si="35"/>
        <v>No</v>
      </c>
      <c r="Z48" s="20" t="str">
        <f t="shared" si="35"/>
        <v>Yes</v>
      </c>
      <c r="AA48" s="20" t="str">
        <f t="shared" si="35"/>
        <v>Yes</v>
      </c>
      <c r="AB48" s="20" t="str">
        <f t="shared" si="35"/>
        <v>Yes</v>
      </c>
      <c r="AC48" s="20" t="str">
        <f t="shared" si="35"/>
        <v>Yes</v>
      </c>
      <c r="AD48" s="20" t="str">
        <f t="shared" si="35"/>
        <v>Yes</v>
      </c>
      <c r="AE48" s="20" t="str">
        <f t="shared" si="35"/>
        <v>Yes</v>
      </c>
      <c r="AF48" s="20" t="str">
        <f t="shared" si="35"/>
        <v>Yes</v>
      </c>
      <c r="AG48" s="20" t="str">
        <f t="shared" si="35"/>
        <v>Yes</v>
      </c>
      <c r="AH48" s="20" t="str">
        <f t="shared" si="35"/>
        <v>Yes</v>
      </c>
      <c r="AI48" s="20" t="str">
        <f t="shared" si="35"/>
        <v>Yes</v>
      </c>
      <c r="AJ48" s="20" t="str">
        <f t="shared" si="35"/>
        <v>Yes</v>
      </c>
      <c r="AK48" s="20" t="str">
        <f t="shared" si="35"/>
        <v>Yes</v>
      </c>
      <c r="AL48" s="20" t="str">
        <f t="shared" si="35"/>
        <v>Yes</v>
      </c>
      <c r="AM48" s="20" t="str">
        <f t="shared" si="35"/>
        <v>Yes</v>
      </c>
      <c r="AN48" s="20" t="str">
        <f t="shared" si="35"/>
        <v>Yes</v>
      </c>
      <c r="AO48" s="20" t="str">
        <f t="shared" si="35"/>
        <v>Yes</v>
      </c>
      <c r="AP48" s="71"/>
    </row>
    <row r="49" spans="1:42" s="64" customFormat="1" ht="90.75" thickBot="1" x14ac:dyDescent="0.3">
      <c r="A49" s="16"/>
      <c r="B49" s="39" t="s">
        <v>235</v>
      </c>
      <c r="C49" s="119" t="s">
        <v>236</v>
      </c>
      <c r="D49" s="39" t="s">
        <v>237</v>
      </c>
      <c r="E49" s="79" t="s">
        <v>116</v>
      </c>
      <c r="F49" s="79" t="s">
        <v>48</v>
      </c>
      <c r="G49" s="79" t="s">
        <v>118</v>
      </c>
      <c r="H49" s="80" t="s">
        <v>4</v>
      </c>
      <c r="I49" s="39" t="s">
        <v>42</v>
      </c>
      <c r="J49" s="123" t="str">
        <f>IF(COUNTIF(R49:AO49,"Yes")&gt;0, "SHOW","HIDE")</f>
        <v>SHOW</v>
      </c>
      <c r="K49" s="22"/>
      <c r="L49" s="18" t="s">
        <v>86</v>
      </c>
      <c r="M49" s="114"/>
      <c r="N49" s="17" t="s">
        <v>75</v>
      </c>
      <c r="O49">
        <f>LEN(N49)</f>
        <v>71</v>
      </c>
      <c r="P49" s="99" t="str">
        <f>IF(AND(OR(MID($N49,$R$4,2)=$R$5,MID($N49,$R$4,2)="__"),OR(MID($N49,$S$4,2)=$S$5,MID($N49,$S$4,2)="__"),OR(MID($N49,$T$4,2)=$T$5,MID($N49,$T$4,2)="__"),OR(MID($N49,$U$4,2)=$U$5,MID($N49,$U$4,2)="__"),OR(MID($N49,$V$4,2)=$V$5,MID($N49,$V$4,2)="__"),OR(MID($N49,$W$4,2)=$W$5,MID($N49,$W$4,2)="__"),OR(MID($N49,$X$4,2)=$X$5,MID($N49,$X$4,2)="__"),OR(MID($N49,$Y$4,2)=$Y$5,MID($N49,$Y$4,2)="__"),OR(MID($N49,$Z$4,2)=$Z$5,MID($N49,$Z$4,2)="__"),OR(MID($N49,$AA$4,2)=$AA$5,MID($N49,$AA$4,2)="__"),OR(MID($N49,$AB$4,2)=$AB$5,MID($N49,$AB$4,2)="__"),OR(MID($N49,$AC$4,2)=$AC$5,MID($N49,$AC$4,2)="__"),OR(MID($N49,$AD$4,2)=$AD$5,MID($N49,$AD$4,2)="__"),OR(MID($N49,$AE$4,2)=$AE$5,MID($N49,$AE$4,2)="__"),OR(MID($N49,$AF$4,2)=$AF$5,MID($N49,$AF$4,2)="__"),OR(MID($N49,$AG$4,2)=$AG$5,MID($N49,$AG$4,2)="__"),OR(MID($N49,$AH$4,2)=$AH$5,MID($N49,$AH$4,2)="__"),OR(MID($N49,$AI$4,2)=$AI$5,MID($N49,$AI$4,2)="__"),OR(MID($N49,$AJ$4,2)=$AJ$5,MID($N49,$AJ$4,2)="__"),OR(MID($N49,$AK$4,2)=$AK$5,MID($N49,$AK$4,2)="__"),OR(MID($N49,$AL$4,2)=$AL$5,MID($N49,$AL$4,2)="__"),OR(MID($N49,$AM$4,2)=$AM$5,MID($N49,$AM$4,2)="__"),OR(MID($N49,$AN$4,2)=$AN$5,MID($N49,$AN$4,2)="__"),OR(MID($N49,$AO$4,2)=$AO$5,MID($N49,$AO$4,2)="__")),"coded correctly","not coded correctly")</f>
        <v>coded correctly</v>
      </c>
      <c r="Q49"/>
      <c r="R49" s="9" t="str">
        <f>IF(AND(MID($N49,$R$4,2)=$R$5,$R$3=TRUE()),"Yes","No")</f>
        <v>Yes</v>
      </c>
      <c r="S49" s="9" t="str">
        <f>IF(AND(MID($N49,$S$4,2)=$S$5,$S$3=TRUE()),"Yes","No")</f>
        <v>Yes</v>
      </c>
      <c r="T49" s="9" t="str">
        <f>IF(AND(MID($N49,$T$4,2)=$T$5,$T$3=TRUE()),"Yes","No")</f>
        <v>Yes</v>
      </c>
      <c r="U49" s="9" t="str">
        <f>IF(AND(MID($N49,$U$4,2)=$U$5,$U$3=TRUE()),"Yes","No")</f>
        <v>Yes</v>
      </c>
      <c r="V49" s="9" t="str">
        <f>IF(AND(MID($N49,$V$4,2)=$V$5,$V$3=TRUE()),"Yes","No")</f>
        <v>Yes</v>
      </c>
      <c r="W49" s="9" t="str">
        <f>IF(AND(MID($N49,$W$4,2)=$W$5,$W$3=TRUE()),"Yes","No")</f>
        <v>Yes</v>
      </c>
      <c r="X49" s="9" t="str">
        <f>IF(AND(MID($N49,$X$4,2)=$X$5,$X$3=TRUE()),"Yes","No")</f>
        <v>Yes</v>
      </c>
      <c r="Y49" s="9" t="str">
        <f>IF(AND(MID($N49,$Y$4,2)=$Y$5,$Y$3=TRUE()),"Yes","No")</f>
        <v>No</v>
      </c>
      <c r="Z49" s="9" t="str">
        <f>IF(AND(MID($N49,$Z$4,2)=$Z$5,$Z$3=TRUE()),"Yes","No")</f>
        <v>Yes</v>
      </c>
      <c r="AA49" s="9" t="str">
        <f>IF(AND(MID($N49,$AA$4,2)=$AA$5,$AA$3=TRUE()),"Yes","No")</f>
        <v>Yes</v>
      </c>
      <c r="AB49" s="9" t="str">
        <f>IF(AND(MID($N49,$AB$4,2)=$AB$5,$AB$3=TRUE()),"Yes","No")</f>
        <v>Yes</v>
      </c>
      <c r="AC49" s="9" t="str">
        <f>IF(AND(MID($N49,$AC$4,2)=$AC$5,$AC$3=TRUE()),"Yes","No")</f>
        <v>Yes</v>
      </c>
      <c r="AD49" s="9" t="str">
        <f>IF(AND(MID($N49,$AD$4,2)=$AD$5,$AD$3=TRUE()),"Yes","No")</f>
        <v>Yes</v>
      </c>
      <c r="AE49" s="9" t="str">
        <f>IF(AND(MID($N49,$AE$4,2)=$AE$5,$AE$3=TRUE()),"Yes","No")</f>
        <v>Yes</v>
      </c>
      <c r="AF49" s="9" t="str">
        <f>IF(AND(MID($N49,$AF$4,2)=$AF$5,$AF$3=TRUE()),"Yes","No")</f>
        <v>Yes</v>
      </c>
      <c r="AG49" s="9" t="str">
        <f>IF(AND(MID($N49,$AG$4,2)=$AG$5,$AG$3=TRUE()),"Yes","No")</f>
        <v>Yes</v>
      </c>
      <c r="AH49" s="9" t="str">
        <f>IF(AND(MID($N49,$AH$4,2)=$AH$5,$AH$3=TRUE()),"Yes","No")</f>
        <v>Yes</v>
      </c>
      <c r="AI49" s="9" t="str">
        <f>IF(AND(MID($N49,$AI$4,2)=$AI$5,$AI$3=TRUE()),"Yes","No")</f>
        <v>Yes</v>
      </c>
      <c r="AJ49" s="9" t="str">
        <f>IF(AND(MID($N49,$AJ$4,2)=$AJ$5,$AJ$3=TRUE()),"Yes","No")</f>
        <v>Yes</v>
      </c>
      <c r="AK49" s="9" t="str">
        <f>IF(AND(MID($N49,$AK$4,2)=$AK$5,$AK$3=TRUE()),"Yes","No")</f>
        <v>Yes</v>
      </c>
      <c r="AL49" s="9" t="str">
        <f>IF(AND(MID($N49,$AL$4,2)=$AL$5,$AL$3=TRUE()),"Yes","No")</f>
        <v>Yes</v>
      </c>
      <c r="AM49" s="9" t="str">
        <f>IF(AND(MID($N49,$AM$4,2)=$AM$5,$AM$3=TRUE()),"Yes","No")</f>
        <v>Yes</v>
      </c>
      <c r="AN49" s="9" t="str">
        <f>IF(AND(MID($N49,$AN$4,2)=$AN$5,$AN$3=TRUE()),"Yes","No")</f>
        <v>Yes</v>
      </c>
      <c r="AO49" s="9" t="str">
        <f>IF(AND(MID($N49,$AO$4,2)=$AO$5,$AO$3=TRUE()),"Yes","No")</f>
        <v>Yes</v>
      </c>
      <c r="AP49" s="71"/>
    </row>
    <row r="50" spans="1:42" s="64" customFormat="1" ht="45.75" thickBot="1" x14ac:dyDescent="0.3">
      <c r="A50" s="16"/>
      <c r="B50" s="39" t="s">
        <v>221</v>
      </c>
      <c r="C50" s="119" t="s">
        <v>222</v>
      </c>
      <c r="D50" s="39" t="s">
        <v>223</v>
      </c>
      <c r="E50" s="79" t="s">
        <v>116</v>
      </c>
      <c r="F50" s="79" t="s">
        <v>132</v>
      </c>
      <c r="G50" s="79" t="s">
        <v>118</v>
      </c>
      <c r="H50" s="80" t="s">
        <v>4</v>
      </c>
      <c r="I50" s="39" t="s">
        <v>42</v>
      </c>
      <c r="J50" s="123" t="str">
        <f>IF(COUNTIF(R50:AO50,"Yes")&gt;0, "SHOW","HIDE")</f>
        <v>SHOW</v>
      </c>
      <c r="K50" s="22"/>
      <c r="L50" s="18" t="s">
        <v>86</v>
      </c>
      <c r="M50" s="114"/>
      <c r="N50" s="17" t="s">
        <v>75</v>
      </c>
      <c r="O50">
        <f>LEN(N50)</f>
        <v>71</v>
      </c>
      <c r="P50" s="99" t="str">
        <f t="shared" si="4"/>
        <v>coded correctly</v>
      </c>
      <c r="Q50"/>
      <c r="R50" s="9" t="str">
        <f>IF(AND(MID($N50,$R$4,2)=$R$5,$R$3=TRUE()),"Yes","No")</f>
        <v>Yes</v>
      </c>
      <c r="S50" s="9" t="str">
        <f t="shared" si="7"/>
        <v>Yes</v>
      </c>
      <c r="T50" s="9" t="str">
        <f t="shared" si="8"/>
        <v>Yes</v>
      </c>
      <c r="U50" s="9" t="str">
        <f t="shared" si="9"/>
        <v>Yes</v>
      </c>
      <c r="V50" s="9" t="str">
        <f t="shared" si="10"/>
        <v>Yes</v>
      </c>
      <c r="W50" s="9" t="str">
        <f t="shared" si="11"/>
        <v>Yes</v>
      </c>
      <c r="X50" s="9" t="str">
        <f t="shared" si="12"/>
        <v>Yes</v>
      </c>
      <c r="Y50" s="9" t="str">
        <f t="shared" si="13"/>
        <v>No</v>
      </c>
      <c r="Z50" s="9" t="str">
        <f t="shared" si="14"/>
        <v>Yes</v>
      </c>
      <c r="AA50" s="9" t="str">
        <f t="shared" si="15"/>
        <v>Yes</v>
      </c>
      <c r="AB50" s="9" t="str">
        <f t="shared" si="16"/>
        <v>Yes</v>
      </c>
      <c r="AC50" s="9" t="str">
        <f t="shared" si="17"/>
        <v>Yes</v>
      </c>
      <c r="AD50" s="9" t="str">
        <f t="shared" si="18"/>
        <v>Yes</v>
      </c>
      <c r="AE50" s="9" t="str">
        <f t="shared" si="19"/>
        <v>Yes</v>
      </c>
      <c r="AF50" s="9" t="str">
        <f t="shared" si="20"/>
        <v>Yes</v>
      </c>
      <c r="AG50" s="9" t="str">
        <f t="shared" si="21"/>
        <v>Yes</v>
      </c>
      <c r="AH50" s="9" t="str">
        <f t="shared" si="22"/>
        <v>Yes</v>
      </c>
      <c r="AI50" s="9" t="str">
        <f t="shared" si="23"/>
        <v>Yes</v>
      </c>
      <c r="AJ50" s="9" t="str">
        <f t="shared" si="24"/>
        <v>Yes</v>
      </c>
      <c r="AK50" s="9" t="str">
        <f t="shared" si="25"/>
        <v>Yes</v>
      </c>
      <c r="AL50" s="9" t="str">
        <f t="shared" si="26"/>
        <v>Yes</v>
      </c>
      <c r="AM50" s="9" t="str">
        <f t="shared" si="27"/>
        <v>Yes</v>
      </c>
      <c r="AN50" s="9" t="str">
        <f t="shared" si="28"/>
        <v>Yes</v>
      </c>
      <c r="AO50" s="9" t="str">
        <f t="shared" si="29"/>
        <v>Yes</v>
      </c>
      <c r="AP50" s="71"/>
    </row>
    <row r="51" spans="1:42" s="64" customFormat="1" ht="75.75" thickBot="1" x14ac:dyDescent="0.3">
      <c r="A51" s="16"/>
      <c r="B51" s="39" t="s">
        <v>224</v>
      </c>
      <c r="C51" s="119" t="s">
        <v>222</v>
      </c>
      <c r="D51" s="39" t="s">
        <v>225</v>
      </c>
      <c r="E51" s="79" t="s">
        <v>116</v>
      </c>
      <c r="F51" s="79" t="s">
        <v>132</v>
      </c>
      <c r="G51" s="79" t="s">
        <v>118</v>
      </c>
      <c r="H51" s="80" t="s">
        <v>4</v>
      </c>
      <c r="I51" s="39" t="s">
        <v>226</v>
      </c>
      <c r="J51" s="123" t="str">
        <f t="shared" si="1"/>
        <v>SHOW</v>
      </c>
      <c r="K51" s="22"/>
      <c r="L51" s="18" t="s">
        <v>86</v>
      </c>
      <c r="M51" s="114"/>
      <c r="N51" s="17" t="s">
        <v>76</v>
      </c>
      <c r="O51">
        <f t="shared" si="5"/>
        <v>71</v>
      </c>
      <c r="P51" s="99" t="str">
        <f t="shared" si="4"/>
        <v>coded correctly</v>
      </c>
      <c r="Q51"/>
      <c r="R51" s="9" t="str">
        <f t="shared" si="6"/>
        <v>Yes</v>
      </c>
      <c r="S51" s="9" t="str">
        <f t="shared" si="7"/>
        <v>No</v>
      </c>
      <c r="T51" s="9" t="str">
        <f t="shared" si="8"/>
        <v>Yes</v>
      </c>
      <c r="U51" s="9" t="str">
        <f t="shared" si="9"/>
        <v>No</v>
      </c>
      <c r="V51" s="9" t="str">
        <f t="shared" si="10"/>
        <v>Yes</v>
      </c>
      <c r="W51" s="9" t="str">
        <f t="shared" si="11"/>
        <v>No</v>
      </c>
      <c r="X51" s="9" t="str">
        <f t="shared" si="12"/>
        <v>Yes</v>
      </c>
      <c r="Y51" s="9" t="str">
        <f t="shared" si="13"/>
        <v>No</v>
      </c>
      <c r="Z51" s="9" t="str">
        <f t="shared" si="14"/>
        <v>Yes</v>
      </c>
      <c r="AA51" s="9" t="str">
        <f t="shared" si="15"/>
        <v>No</v>
      </c>
      <c r="AB51" s="9" t="str">
        <f t="shared" si="16"/>
        <v>Yes</v>
      </c>
      <c r="AC51" s="9" t="str">
        <f t="shared" si="17"/>
        <v>No</v>
      </c>
      <c r="AD51" s="9" t="str">
        <f t="shared" si="18"/>
        <v>No</v>
      </c>
      <c r="AE51" s="9" t="str">
        <f t="shared" si="19"/>
        <v>No</v>
      </c>
      <c r="AF51" s="9" t="str">
        <f t="shared" si="20"/>
        <v>Yes</v>
      </c>
      <c r="AG51" s="9" t="str">
        <f t="shared" si="21"/>
        <v>No</v>
      </c>
      <c r="AH51" s="9" t="str">
        <f t="shared" si="22"/>
        <v>No</v>
      </c>
      <c r="AI51" s="9" t="str">
        <f t="shared" si="23"/>
        <v>Yes</v>
      </c>
      <c r="AJ51" s="9" t="str">
        <f t="shared" si="24"/>
        <v>No</v>
      </c>
      <c r="AK51" s="9" t="str">
        <f t="shared" si="25"/>
        <v>No</v>
      </c>
      <c r="AL51" s="9" t="str">
        <f t="shared" si="26"/>
        <v>No</v>
      </c>
      <c r="AM51" s="9" t="str">
        <f t="shared" si="27"/>
        <v>No</v>
      </c>
      <c r="AN51" s="9" t="str">
        <f t="shared" si="28"/>
        <v>No</v>
      </c>
      <c r="AO51" s="9" t="str">
        <f t="shared" si="29"/>
        <v>No</v>
      </c>
      <c r="AP51" s="71"/>
    </row>
    <row r="52" spans="1:42" s="64" customFormat="1" ht="75.75" thickBot="1" x14ac:dyDescent="0.3">
      <c r="A52" s="16"/>
      <c r="B52" s="39" t="s">
        <v>227</v>
      </c>
      <c r="C52" s="119" t="s">
        <v>228</v>
      </c>
      <c r="D52" s="39" t="s">
        <v>291</v>
      </c>
      <c r="E52" s="79" t="s">
        <v>116</v>
      </c>
      <c r="F52" s="79" t="s">
        <v>132</v>
      </c>
      <c r="G52" s="79" t="s">
        <v>118</v>
      </c>
      <c r="H52" s="80" t="s">
        <v>4</v>
      </c>
      <c r="I52" s="39" t="s">
        <v>229</v>
      </c>
      <c r="J52" s="123" t="str">
        <f t="shared" si="1"/>
        <v>SHOW</v>
      </c>
      <c r="K52" s="22"/>
      <c r="L52" s="18" t="s">
        <v>86</v>
      </c>
      <c r="M52" s="114"/>
      <c r="N52" s="17" t="s">
        <v>284</v>
      </c>
      <c r="O52">
        <f t="shared" si="5"/>
        <v>71</v>
      </c>
      <c r="P52" s="99" t="str">
        <f t="shared" si="4"/>
        <v>coded correctly</v>
      </c>
      <c r="Q52"/>
      <c r="R52" s="9" t="str">
        <f t="shared" si="6"/>
        <v>Yes</v>
      </c>
      <c r="S52" s="9" t="str">
        <f t="shared" si="7"/>
        <v>No</v>
      </c>
      <c r="T52" s="9" t="str">
        <f t="shared" si="8"/>
        <v>Yes</v>
      </c>
      <c r="U52" s="9" t="str">
        <f t="shared" si="9"/>
        <v>No</v>
      </c>
      <c r="V52" s="9" t="str">
        <f t="shared" si="10"/>
        <v>Yes</v>
      </c>
      <c r="W52" s="9" t="str">
        <f t="shared" si="11"/>
        <v>No</v>
      </c>
      <c r="X52" s="9" t="str">
        <f t="shared" si="12"/>
        <v>Yes</v>
      </c>
      <c r="Y52" s="9" t="str">
        <f t="shared" si="13"/>
        <v>No</v>
      </c>
      <c r="Z52" s="9" t="str">
        <f t="shared" si="14"/>
        <v>Yes</v>
      </c>
      <c r="AA52" s="9" t="str">
        <f t="shared" si="15"/>
        <v>No</v>
      </c>
      <c r="AB52" s="9" t="str">
        <f t="shared" si="16"/>
        <v>Yes</v>
      </c>
      <c r="AC52" s="9" t="str">
        <f t="shared" si="17"/>
        <v>Yes</v>
      </c>
      <c r="AD52" s="9" t="str">
        <f t="shared" si="18"/>
        <v>No</v>
      </c>
      <c r="AE52" s="9" t="str">
        <f t="shared" si="19"/>
        <v>No</v>
      </c>
      <c r="AF52" s="9" t="str">
        <f t="shared" si="20"/>
        <v>Yes</v>
      </c>
      <c r="AG52" s="9" t="str">
        <f t="shared" si="21"/>
        <v>No</v>
      </c>
      <c r="AH52" s="9" t="str">
        <f t="shared" si="22"/>
        <v>No</v>
      </c>
      <c r="AI52" s="9" t="str">
        <f t="shared" si="23"/>
        <v>Yes</v>
      </c>
      <c r="AJ52" s="9" t="str">
        <f t="shared" si="24"/>
        <v>No</v>
      </c>
      <c r="AK52" s="9" t="str">
        <f t="shared" si="25"/>
        <v>No</v>
      </c>
      <c r="AL52" s="9" t="str">
        <f t="shared" si="26"/>
        <v>No</v>
      </c>
      <c r="AM52" s="9" t="str">
        <f t="shared" si="27"/>
        <v>Yes</v>
      </c>
      <c r="AN52" s="9" t="str">
        <f t="shared" si="28"/>
        <v>Yes</v>
      </c>
      <c r="AO52" s="9" t="str">
        <f t="shared" si="29"/>
        <v>No</v>
      </c>
      <c r="AP52" s="71"/>
    </row>
    <row r="53" spans="1:42" s="64" customFormat="1" ht="60.75" thickBot="1" x14ac:dyDescent="0.3">
      <c r="A53" s="16"/>
      <c r="B53" s="39" t="s">
        <v>230</v>
      </c>
      <c r="C53" s="119" t="s">
        <v>231</v>
      </c>
      <c r="D53" s="39" t="s">
        <v>232</v>
      </c>
      <c r="E53" s="79" t="s">
        <v>116</v>
      </c>
      <c r="F53" s="79" t="s">
        <v>132</v>
      </c>
      <c r="G53" s="79" t="s">
        <v>89</v>
      </c>
      <c r="H53" s="80" t="s">
        <v>4</v>
      </c>
      <c r="I53" s="39" t="s">
        <v>42</v>
      </c>
      <c r="J53" s="123" t="str">
        <f t="shared" si="1"/>
        <v>SHOW</v>
      </c>
      <c r="K53" s="22"/>
      <c r="L53" s="18" t="s">
        <v>86</v>
      </c>
      <c r="M53" s="114"/>
      <c r="N53" s="17" t="s">
        <v>75</v>
      </c>
      <c r="O53">
        <f t="shared" si="5"/>
        <v>71</v>
      </c>
      <c r="P53" s="99" t="str">
        <f t="shared" si="4"/>
        <v>coded correctly</v>
      </c>
      <c r="Q53"/>
      <c r="R53" s="9" t="str">
        <f t="shared" si="6"/>
        <v>Yes</v>
      </c>
      <c r="S53" s="9" t="str">
        <f t="shared" si="7"/>
        <v>Yes</v>
      </c>
      <c r="T53" s="9" t="str">
        <f t="shared" si="8"/>
        <v>Yes</v>
      </c>
      <c r="U53" s="9" t="str">
        <f t="shared" si="9"/>
        <v>Yes</v>
      </c>
      <c r="V53" s="9" t="str">
        <f t="shared" si="10"/>
        <v>Yes</v>
      </c>
      <c r="W53" s="9" t="str">
        <f t="shared" si="11"/>
        <v>Yes</v>
      </c>
      <c r="X53" s="9" t="str">
        <f t="shared" si="12"/>
        <v>Yes</v>
      </c>
      <c r="Y53" s="9" t="str">
        <f t="shared" si="13"/>
        <v>No</v>
      </c>
      <c r="Z53" s="9" t="str">
        <f t="shared" si="14"/>
        <v>Yes</v>
      </c>
      <c r="AA53" s="9" t="str">
        <f t="shared" si="15"/>
        <v>Yes</v>
      </c>
      <c r="AB53" s="9" t="str">
        <f t="shared" si="16"/>
        <v>Yes</v>
      </c>
      <c r="AC53" s="9" t="str">
        <f t="shared" si="17"/>
        <v>Yes</v>
      </c>
      <c r="AD53" s="9" t="str">
        <f t="shared" si="18"/>
        <v>Yes</v>
      </c>
      <c r="AE53" s="9" t="str">
        <f t="shared" si="19"/>
        <v>Yes</v>
      </c>
      <c r="AF53" s="9" t="str">
        <f t="shared" si="20"/>
        <v>Yes</v>
      </c>
      <c r="AG53" s="9" t="str">
        <f t="shared" si="21"/>
        <v>Yes</v>
      </c>
      <c r="AH53" s="9" t="str">
        <f t="shared" si="22"/>
        <v>Yes</v>
      </c>
      <c r="AI53" s="9" t="str">
        <f t="shared" si="23"/>
        <v>Yes</v>
      </c>
      <c r="AJ53" s="9" t="str">
        <f t="shared" si="24"/>
        <v>Yes</v>
      </c>
      <c r="AK53" s="9" t="str">
        <f t="shared" si="25"/>
        <v>Yes</v>
      </c>
      <c r="AL53" s="9" t="str">
        <f t="shared" si="26"/>
        <v>Yes</v>
      </c>
      <c r="AM53" s="9" t="str">
        <f t="shared" si="27"/>
        <v>Yes</v>
      </c>
      <c r="AN53" s="9" t="str">
        <f t="shared" si="28"/>
        <v>Yes</v>
      </c>
      <c r="AO53" s="9" t="str">
        <f t="shared" si="29"/>
        <v>Yes</v>
      </c>
      <c r="AP53" s="71"/>
    </row>
    <row r="54" spans="1:42" s="64" customFormat="1" ht="60.75" thickBot="1" x14ac:dyDescent="0.3">
      <c r="A54" s="16"/>
      <c r="B54" s="39" t="s">
        <v>233</v>
      </c>
      <c r="C54" s="119" t="s">
        <v>222</v>
      </c>
      <c r="D54" s="39" t="s">
        <v>234</v>
      </c>
      <c r="E54" s="79" t="s">
        <v>116</v>
      </c>
      <c r="F54" s="79" t="s">
        <v>132</v>
      </c>
      <c r="G54" s="79" t="s">
        <v>118</v>
      </c>
      <c r="H54" s="80" t="s">
        <v>4</v>
      </c>
      <c r="I54" s="39" t="s">
        <v>226</v>
      </c>
      <c r="J54" s="123" t="str">
        <f t="shared" si="1"/>
        <v>SHOW</v>
      </c>
      <c r="K54" s="22"/>
      <c r="L54" s="18" t="s">
        <v>86</v>
      </c>
      <c r="M54" s="114"/>
      <c r="N54" s="17" t="s">
        <v>76</v>
      </c>
      <c r="O54">
        <f t="shared" si="5"/>
        <v>71</v>
      </c>
      <c r="P54" s="99" t="str">
        <f t="shared" si="4"/>
        <v>coded correctly</v>
      </c>
      <c r="Q54"/>
      <c r="R54" s="9" t="str">
        <f t="shared" si="6"/>
        <v>Yes</v>
      </c>
      <c r="S54" s="9" t="str">
        <f t="shared" si="7"/>
        <v>No</v>
      </c>
      <c r="T54" s="9" t="str">
        <f t="shared" si="8"/>
        <v>Yes</v>
      </c>
      <c r="U54" s="9" t="str">
        <f t="shared" si="9"/>
        <v>No</v>
      </c>
      <c r="V54" s="9" t="str">
        <f t="shared" si="10"/>
        <v>Yes</v>
      </c>
      <c r="W54" s="9" t="str">
        <f t="shared" si="11"/>
        <v>No</v>
      </c>
      <c r="X54" s="9" t="str">
        <f t="shared" si="12"/>
        <v>Yes</v>
      </c>
      <c r="Y54" s="9" t="str">
        <f t="shared" si="13"/>
        <v>No</v>
      </c>
      <c r="Z54" s="9" t="str">
        <f t="shared" si="14"/>
        <v>Yes</v>
      </c>
      <c r="AA54" s="9" t="str">
        <f t="shared" si="15"/>
        <v>No</v>
      </c>
      <c r="AB54" s="9" t="str">
        <f t="shared" si="16"/>
        <v>Yes</v>
      </c>
      <c r="AC54" s="9" t="str">
        <f t="shared" si="17"/>
        <v>No</v>
      </c>
      <c r="AD54" s="9" t="str">
        <f t="shared" si="18"/>
        <v>No</v>
      </c>
      <c r="AE54" s="9" t="str">
        <f t="shared" si="19"/>
        <v>No</v>
      </c>
      <c r="AF54" s="9" t="str">
        <f t="shared" si="20"/>
        <v>Yes</v>
      </c>
      <c r="AG54" s="9" t="str">
        <f t="shared" si="21"/>
        <v>No</v>
      </c>
      <c r="AH54" s="9" t="str">
        <f t="shared" si="22"/>
        <v>No</v>
      </c>
      <c r="AI54" s="9" t="str">
        <f t="shared" si="23"/>
        <v>Yes</v>
      </c>
      <c r="AJ54" s="9" t="str">
        <f t="shared" si="24"/>
        <v>No</v>
      </c>
      <c r="AK54" s="9" t="str">
        <f t="shared" si="25"/>
        <v>No</v>
      </c>
      <c r="AL54" s="9" t="str">
        <f t="shared" si="26"/>
        <v>No</v>
      </c>
      <c r="AM54" s="9" t="str">
        <f t="shared" si="27"/>
        <v>No</v>
      </c>
      <c r="AN54" s="9" t="str">
        <f t="shared" si="28"/>
        <v>No</v>
      </c>
      <c r="AO54" s="9" t="str">
        <f t="shared" si="29"/>
        <v>No</v>
      </c>
      <c r="AP54" s="71"/>
    </row>
    <row r="55" spans="1:42" s="64" customFormat="1" ht="75.75" thickBot="1" x14ac:dyDescent="0.3">
      <c r="A55" s="16"/>
      <c r="B55" s="39" t="s">
        <v>238</v>
      </c>
      <c r="C55" s="119" t="s">
        <v>236</v>
      </c>
      <c r="D55" s="39" t="s">
        <v>239</v>
      </c>
      <c r="E55" s="79" t="s">
        <v>116</v>
      </c>
      <c r="F55" s="79" t="s">
        <v>132</v>
      </c>
      <c r="G55" s="79" t="s">
        <v>118</v>
      </c>
      <c r="H55" s="80" t="s">
        <v>4</v>
      </c>
      <c r="I55" s="39" t="s">
        <v>42</v>
      </c>
      <c r="J55" s="123" t="str">
        <f>IF(COUNTIF(R55:AO55,"Yes")&gt;0, "SHOW","HIDE")</f>
        <v>SHOW</v>
      </c>
      <c r="K55" s="22"/>
      <c r="L55" s="18" t="s">
        <v>86</v>
      </c>
      <c r="M55" s="114"/>
      <c r="N55" s="17" t="s">
        <v>75</v>
      </c>
      <c r="O55">
        <f>LEN(N55)</f>
        <v>71</v>
      </c>
      <c r="P55" s="99" t="str">
        <f>IF(AND(OR(MID($N55,$R$4,2)=$R$5,MID($N55,$R$4,2)="__"),OR(MID($N55,$S$4,2)=$S$5,MID($N55,$S$4,2)="__"),OR(MID($N55,$T$4,2)=$T$5,MID($N55,$T$4,2)="__"),OR(MID($N55,$U$4,2)=$U$5,MID($N55,$U$4,2)="__"),OR(MID($N55,$V$4,2)=$V$5,MID($N55,$V$4,2)="__"),OR(MID($N55,$W$4,2)=$W$5,MID($N55,$W$4,2)="__"),OR(MID($N55,$X$4,2)=$X$5,MID($N55,$X$4,2)="__"),OR(MID($N55,$Y$4,2)=$Y$5,MID($N55,$Y$4,2)="__"),OR(MID($N55,$Z$4,2)=$Z$5,MID($N55,$Z$4,2)="__"),OR(MID($N55,$AA$4,2)=$AA$5,MID($N55,$AA$4,2)="__"),OR(MID($N55,$AB$4,2)=$AB$5,MID($N55,$AB$4,2)="__"),OR(MID($N55,$AC$4,2)=$AC$5,MID($N55,$AC$4,2)="__"),OR(MID($N55,$AD$4,2)=$AD$5,MID($N55,$AD$4,2)="__"),OR(MID($N55,$AE$4,2)=$AE$5,MID($N55,$AE$4,2)="__"),OR(MID($N55,$AF$4,2)=$AF$5,MID($N55,$AF$4,2)="__"),OR(MID($N55,$AG$4,2)=$AG$5,MID($N55,$AG$4,2)="__"),OR(MID($N55,$AH$4,2)=$AH$5,MID($N55,$AH$4,2)="__"),OR(MID($N55,$AI$4,2)=$AI$5,MID($N55,$AI$4,2)="__"),OR(MID($N55,$AJ$4,2)=$AJ$5,MID($N55,$AJ$4,2)="__"),OR(MID($N55,$AK$4,2)=$AK$5,MID($N55,$AK$4,2)="__"),OR(MID($N55,$AL$4,2)=$AL$5,MID($N55,$AL$4,2)="__"),OR(MID($N55,$AM$4,2)=$AM$5,MID($N55,$AM$4,2)="__"),OR(MID($N55,$AN$4,2)=$AN$5,MID($N55,$AN$4,2)="__"),OR(MID($N55,$AO$4,2)=$AO$5,MID($N55,$AO$4,2)="__")),"coded correctly","not coded correctly")</f>
        <v>coded correctly</v>
      </c>
      <c r="Q55"/>
      <c r="R55" s="9" t="str">
        <f>IF(AND(MID($N55,$R$4,2)=$R$5,$R$3=TRUE()),"Yes","No")</f>
        <v>Yes</v>
      </c>
      <c r="S55" s="9" t="str">
        <f>IF(AND(MID($N55,$S$4,2)=$S$5,$S$3=TRUE()),"Yes","No")</f>
        <v>Yes</v>
      </c>
      <c r="T55" s="9" t="str">
        <f>IF(AND(MID($N55,$T$4,2)=$T$5,$T$3=TRUE()),"Yes","No")</f>
        <v>Yes</v>
      </c>
      <c r="U55" s="9" t="str">
        <f>IF(AND(MID($N55,$U$4,2)=$U$5,$U$3=TRUE()),"Yes","No")</f>
        <v>Yes</v>
      </c>
      <c r="V55" s="9" t="str">
        <f>IF(AND(MID($N55,$V$4,2)=$V$5,$V$3=TRUE()),"Yes","No")</f>
        <v>Yes</v>
      </c>
      <c r="W55" s="9" t="str">
        <f>IF(AND(MID($N55,$W$4,2)=$W$5,$W$3=TRUE()),"Yes","No")</f>
        <v>Yes</v>
      </c>
      <c r="X55" s="9" t="str">
        <f>IF(AND(MID($N55,$X$4,2)=$X$5,$X$3=TRUE()),"Yes","No")</f>
        <v>Yes</v>
      </c>
      <c r="Y55" s="9" t="str">
        <f>IF(AND(MID($N55,$Y$4,2)=$Y$5,$Y$3=TRUE()),"Yes","No")</f>
        <v>No</v>
      </c>
      <c r="Z55" s="9" t="str">
        <f>IF(AND(MID($N55,$Z$4,2)=$Z$5,$Z$3=TRUE()),"Yes","No")</f>
        <v>Yes</v>
      </c>
      <c r="AA55" s="9" t="str">
        <f>IF(AND(MID($N55,$AA$4,2)=$AA$5,$AA$3=TRUE()),"Yes","No")</f>
        <v>Yes</v>
      </c>
      <c r="AB55" s="9" t="str">
        <f>IF(AND(MID($N55,$AB$4,2)=$AB$5,$AB$3=TRUE()),"Yes","No")</f>
        <v>Yes</v>
      </c>
      <c r="AC55" s="9" t="str">
        <f>IF(AND(MID($N55,$AC$4,2)=$AC$5,$AC$3=TRUE()),"Yes","No")</f>
        <v>Yes</v>
      </c>
      <c r="AD55" s="9" t="str">
        <f>IF(AND(MID($N55,$AD$4,2)=$AD$5,$AD$3=TRUE()),"Yes","No")</f>
        <v>Yes</v>
      </c>
      <c r="AE55" s="9" t="str">
        <f>IF(AND(MID($N55,$AE$4,2)=$AE$5,$AE$3=TRUE()),"Yes","No")</f>
        <v>Yes</v>
      </c>
      <c r="AF55" s="9" t="str">
        <f>IF(AND(MID($N55,$AF$4,2)=$AF$5,$AF$3=TRUE()),"Yes","No")</f>
        <v>Yes</v>
      </c>
      <c r="AG55" s="9" t="str">
        <f>IF(AND(MID($N55,$AG$4,2)=$AG$5,$AG$3=TRUE()),"Yes","No")</f>
        <v>Yes</v>
      </c>
      <c r="AH55" s="9" t="str">
        <f>IF(AND(MID($N55,$AH$4,2)=$AH$5,$AH$3=TRUE()),"Yes","No")</f>
        <v>Yes</v>
      </c>
      <c r="AI55" s="9" t="str">
        <f>IF(AND(MID($N55,$AI$4,2)=$AI$5,$AI$3=TRUE()),"Yes","No")</f>
        <v>Yes</v>
      </c>
      <c r="AJ55" s="9" t="str">
        <f>IF(AND(MID($N55,$AJ$4,2)=$AJ$5,$AJ$3=TRUE()),"Yes","No")</f>
        <v>Yes</v>
      </c>
      <c r="AK55" s="9" t="str">
        <f>IF(AND(MID($N55,$AK$4,2)=$AK$5,$AK$3=TRUE()),"Yes","No")</f>
        <v>Yes</v>
      </c>
      <c r="AL55" s="9" t="str">
        <f>IF(AND(MID($N55,$AL$4,2)=$AL$5,$AL$3=TRUE()),"Yes","No")</f>
        <v>Yes</v>
      </c>
      <c r="AM55" s="9" t="str">
        <f>IF(AND(MID($N55,$AM$4,2)=$AM$5,$AM$3=TRUE()),"Yes","No")</f>
        <v>Yes</v>
      </c>
      <c r="AN55" s="9" t="str">
        <f>IF(AND(MID($N55,$AN$4,2)=$AN$5,$AN$3=TRUE()),"Yes","No")</f>
        <v>Yes</v>
      </c>
      <c r="AO55" s="9" t="str">
        <f>IF(AND(MID($N55,$AO$4,2)=$AO$5,$AO$3=TRUE()),"Yes","No")</f>
        <v>Yes</v>
      </c>
      <c r="AP55" s="71"/>
    </row>
    <row r="56" spans="1:42" s="64" customFormat="1" ht="90.75" thickBot="1" x14ac:dyDescent="0.3">
      <c r="A56" s="16"/>
      <c r="B56" s="39" t="s">
        <v>240</v>
      </c>
      <c r="C56" s="119" t="s">
        <v>236</v>
      </c>
      <c r="D56" s="39" t="s">
        <v>241</v>
      </c>
      <c r="E56" s="79" t="s">
        <v>116</v>
      </c>
      <c r="F56" s="79" t="s">
        <v>132</v>
      </c>
      <c r="G56" s="79" t="s">
        <v>118</v>
      </c>
      <c r="H56" s="80" t="s">
        <v>4</v>
      </c>
      <c r="I56" s="39" t="s">
        <v>42</v>
      </c>
      <c r="J56" s="123" t="str">
        <f t="shared" si="1"/>
        <v>SHOW</v>
      </c>
      <c r="K56" s="22"/>
      <c r="L56" s="18" t="s">
        <v>86</v>
      </c>
      <c r="M56" s="114"/>
      <c r="N56" s="17" t="s">
        <v>75</v>
      </c>
      <c r="O56">
        <f t="shared" si="5"/>
        <v>71</v>
      </c>
      <c r="P56" s="99" t="str">
        <f t="shared" si="4"/>
        <v>coded correctly</v>
      </c>
      <c r="Q56"/>
      <c r="R56" s="9" t="str">
        <f t="shared" si="6"/>
        <v>Yes</v>
      </c>
      <c r="S56" s="9" t="str">
        <f t="shared" si="7"/>
        <v>Yes</v>
      </c>
      <c r="T56" s="9" t="str">
        <f t="shared" si="8"/>
        <v>Yes</v>
      </c>
      <c r="U56" s="9" t="str">
        <f t="shared" si="9"/>
        <v>Yes</v>
      </c>
      <c r="V56" s="9" t="str">
        <f t="shared" si="10"/>
        <v>Yes</v>
      </c>
      <c r="W56" s="9" t="str">
        <f t="shared" si="11"/>
        <v>Yes</v>
      </c>
      <c r="X56" s="9" t="str">
        <f t="shared" si="12"/>
        <v>Yes</v>
      </c>
      <c r="Y56" s="9" t="str">
        <f t="shared" si="13"/>
        <v>No</v>
      </c>
      <c r="Z56" s="9" t="str">
        <f t="shared" si="14"/>
        <v>Yes</v>
      </c>
      <c r="AA56" s="9" t="str">
        <f t="shared" si="15"/>
        <v>Yes</v>
      </c>
      <c r="AB56" s="9" t="str">
        <f t="shared" si="16"/>
        <v>Yes</v>
      </c>
      <c r="AC56" s="9" t="str">
        <f t="shared" si="17"/>
        <v>Yes</v>
      </c>
      <c r="AD56" s="9" t="str">
        <f t="shared" si="18"/>
        <v>Yes</v>
      </c>
      <c r="AE56" s="9" t="str">
        <f t="shared" si="19"/>
        <v>Yes</v>
      </c>
      <c r="AF56" s="9" t="str">
        <f t="shared" si="20"/>
        <v>Yes</v>
      </c>
      <c r="AG56" s="9" t="str">
        <f t="shared" si="21"/>
        <v>Yes</v>
      </c>
      <c r="AH56" s="9" t="str">
        <f t="shared" si="22"/>
        <v>Yes</v>
      </c>
      <c r="AI56" s="9" t="str">
        <f t="shared" si="23"/>
        <v>Yes</v>
      </c>
      <c r="AJ56" s="9" t="str">
        <f t="shared" si="24"/>
        <v>Yes</v>
      </c>
      <c r="AK56" s="9" t="str">
        <f t="shared" si="25"/>
        <v>Yes</v>
      </c>
      <c r="AL56" s="9" t="str">
        <f t="shared" si="26"/>
        <v>Yes</v>
      </c>
      <c r="AM56" s="9" t="str">
        <f t="shared" si="27"/>
        <v>Yes</v>
      </c>
      <c r="AN56" s="9" t="str">
        <f t="shared" si="28"/>
        <v>Yes</v>
      </c>
      <c r="AO56" s="9" t="str">
        <f t="shared" si="29"/>
        <v>Yes</v>
      </c>
      <c r="AP56" s="71"/>
    </row>
    <row r="57" spans="1:42" s="64" customFormat="1" ht="75.75" thickBot="1" x14ac:dyDescent="0.3">
      <c r="A57" s="16"/>
      <c r="B57" s="39" t="s">
        <v>242</v>
      </c>
      <c r="C57" s="119" t="s">
        <v>236</v>
      </c>
      <c r="D57" s="39" t="s">
        <v>243</v>
      </c>
      <c r="E57" s="79" t="s">
        <v>116</v>
      </c>
      <c r="F57" s="79" t="s">
        <v>172</v>
      </c>
      <c r="G57" s="79" t="s">
        <v>118</v>
      </c>
      <c r="H57" s="80" t="s">
        <v>4</v>
      </c>
      <c r="I57" s="39" t="s">
        <v>42</v>
      </c>
      <c r="J57" s="123" t="str">
        <f t="shared" si="1"/>
        <v>SHOW</v>
      </c>
      <c r="K57" s="22"/>
      <c r="L57" s="18" t="s">
        <v>86</v>
      </c>
      <c r="M57" s="114"/>
      <c r="N57" s="17" t="s">
        <v>75</v>
      </c>
      <c r="O57">
        <f t="shared" si="5"/>
        <v>71</v>
      </c>
      <c r="P57" s="99" t="str">
        <f t="shared" si="4"/>
        <v>coded correctly</v>
      </c>
      <c r="Q57"/>
      <c r="R57" s="9" t="str">
        <f t="shared" si="6"/>
        <v>Yes</v>
      </c>
      <c r="S57" s="9" t="str">
        <f t="shared" si="7"/>
        <v>Yes</v>
      </c>
      <c r="T57" s="9" t="str">
        <f t="shared" si="8"/>
        <v>Yes</v>
      </c>
      <c r="U57" s="9" t="str">
        <f t="shared" si="9"/>
        <v>Yes</v>
      </c>
      <c r="V57" s="9" t="str">
        <f t="shared" si="10"/>
        <v>Yes</v>
      </c>
      <c r="W57" s="9" t="str">
        <f t="shared" si="11"/>
        <v>Yes</v>
      </c>
      <c r="X57" s="9" t="str">
        <f t="shared" si="12"/>
        <v>Yes</v>
      </c>
      <c r="Y57" s="9" t="str">
        <f t="shared" si="13"/>
        <v>No</v>
      </c>
      <c r="Z57" s="9" t="str">
        <f t="shared" si="14"/>
        <v>Yes</v>
      </c>
      <c r="AA57" s="9" t="str">
        <f t="shared" si="15"/>
        <v>Yes</v>
      </c>
      <c r="AB57" s="9" t="str">
        <f t="shared" si="16"/>
        <v>Yes</v>
      </c>
      <c r="AC57" s="9" t="str">
        <f t="shared" si="17"/>
        <v>Yes</v>
      </c>
      <c r="AD57" s="9" t="str">
        <f t="shared" si="18"/>
        <v>Yes</v>
      </c>
      <c r="AE57" s="9" t="str">
        <f t="shared" si="19"/>
        <v>Yes</v>
      </c>
      <c r="AF57" s="9" t="str">
        <f t="shared" si="20"/>
        <v>Yes</v>
      </c>
      <c r="AG57" s="9" t="str">
        <f t="shared" si="21"/>
        <v>Yes</v>
      </c>
      <c r="AH57" s="9" t="str">
        <f t="shared" si="22"/>
        <v>Yes</v>
      </c>
      <c r="AI57" s="9" t="str">
        <f t="shared" si="23"/>
        <v>Yes</v>
      </c>
      <c r="AJ57" s="9" t="str">
        <f t="shared" si="24"/>
        <v>Yes</v>
      </c>
      <c r="AK57" s="9" t="str">
        <f t="shared" si="25"/>
        <v>Yes</v>
      </c>
      <c r="AL57" s="9" t="str">
        <f t="shared" si="26"/>
        <v>Yes</v>
      </c>
      <c r="AM57" s="9" t="str">
        <f t="shared" si="27"/>
        <v>Yes</v>
      </c>
      <c r="AN57" s="9" t="str">
        <f t="shared" si="28"/>
        <v>Yes</v>
      </c>
      <c r="AO57" s="9" t="str">
        <f t="shared" si="29"/>
        <v>Yes</v>
      </c>
      <c r="AP57" s="71"/>
    </row>
    <row r="58" spans="1:42" s="64" customFormat="1" ht="60.75" thickBot="1" x14ac:dyDescent="0.3">
      <c r="A58" s="16"/>
      <c r="B58" s="39" t="s">
        <v>244</v>
      </c>
      <c r="C58" s="119" t="s">
        <v>236</v>
      </c>
      <c r="D58" s="39" t="s">
        <v>245</v>
      </c>
      <c r="E58" s="79" t="s">
        <v>116</v>
      </c>
      <c r="F58" s="79" t="s">
        <v>47</v>
      </c>
      <c r="G58" s="79" t="s">
        <v>118</v>
      </c>
      <c r="H58" s="80" t="s">
        <v>4</v>
      </c>
      <c r="I58" s="39" t="s">
        <v>42</v>
      </c>
      <c r="J58" s="123" t="str">
        <f t="shared" si="1"/>
        <v>SHOW</v>
      </c>
      <c r="K58" s="22"/>
      <c r="L58" s="18" t="s">
        <v>86</v>
      </c>
      <c r="M58" s="114"/>
      <c r="N58" s="17" t="s">
        <v>75</v>
      </c>
      <c r="O58">
        <f t="shared" si="5"/>
        <v>71</v>
      </c>
      <c r="P58" s="99" t="str">
        <f t="shared" si="4"/>
        <v>coded correctly</v>
      </c>
      <c r="Q58"/>
      <c r="R58" s="9" t="str">
        <f t="shared" si="6"/>
        <v>Yes</v>
      </c>
      <c r="S58" s="9" t="str">
        <f t="shared" si="7"/>
        <v>Yes</v>
      </c>
      <c r="T58" s="9" t="str">
        <f t="shared" si="8"/>
        <v>Yes</v>
      </c>
      <c r="U58" s="9" t="str">
        <f t="shared" si="9"/>
        <v>Yes</v>
      </c>
      <c r="V58" s="9" t="str">
        <f t="shared" si="10"/>
        <v>Yes</v>
      </c>
      <c r="W58" s="9" t="str">
        <f t="shared" si="11"/>
        <v>Yes</v>
      </c>
      <c r="X58" s="9" t="str">
        <f t="shared" si="12"/>
        <v>Yes</v>
      </c>
      <c r="Y58" s="9" t="str">
        <f t="shared" si="13"/>
        <v>No</v>
      </c>
      <c r="Z58" s="9" t="str">
        <f t="shared" si="14"/>
        <v>Yes</v>
      </c>
      <c r="AA58" s="9" t="str">
        <f t="shared" si="15"/>
        <v>Yes</v>
      </c>
      <c r="AB58" s="9" t="str">
        <f t="shared" si="16"/>
        <v>Yes</v>
      </c>
      <c r="AC58" s="9" t="str">
        <f t="shared" si="17"/>
        <v>Yes</v>
      </c>
      <c r="AD58" s="9" t="str">
        <f t="shared" si="18"/>
        <v>Yes</v>
      </c>
      <c r="AE58" s="9" t="str">
        <f t="shared" si="19"/>
        <v>Yes</v>
      </c>
      <c r="AF58" s="9" t="str">
        <f t="shared" si="20"/>
        <v>Yes</v>
      </c>
      <c r="AG58" s="9" t="str">
        <f t="shared" si="21"/>
        <v>Yes</v>
      </c>
      <c r="AH58" s="9" t="str">
        <f t="shared" si="22"/>
        <v>Yes</v>
      </c>
      <c r="AI58" s="9" t="str">
        <f t="shared" si="23"/>
        <v>Yes</v>
      </c>
      <c r="AJ58" s="9" t="str">
        <f t="shared" si="24"/>
        <v>Yes</v>
      </c>
      <c r="AK58" s="9" t="str">
        <f t="shared" si="25"/>
        <v>Yes</v>
      </c>
      <c r="AL58" s="9" t="str">
        <f t="shared" si="26"/>
        <v>Yes</v>
      </c>
      <c r="AM58" s="9" t="str">
        <f t="shared" si="27"/>
        <v>Yes</v>
      </c>
      <c r="AN58" s="9" t="str">
        <f t="shared" si="28"/>
        <v>Yes</v>
      </c>
      <c r="AO58" s="9" t="str">
        <f t="shared" si="29"/>
        <v>Yes</v>
      </c>
      <c r="AP58" s="71"/>
    </row>
    <row r="59" spans="1:42" s="64" customFormat="1" x14ac:dyDescent="0.25">
      <c r="A59" s="16"/>
      <c r="B59" s="16"/>
      <c r="C59" s="122"/>
      <c r="D59" s="16"/>
      <c r="E59" s="109"/>
      <c r="F59" s="109"/>
      <c r="G59" s="109"/>
      <c r="H59" s="105"/>
      <c r="I59" s="16"/>
      <c r="J59" s="124"/>
      <c r="K59" s="22"/>
      <c r="P59" s="101"/>
      <c r="AP59" s="93"/>
    </row>
    <row r="60" spans="1:42" s="64" customFormat="1" x14ac:dyDescent="0.25">
      <c r="C60" s="65"/>
      <c r="E60" s="110"/>
      <c r="F60" s="110"/>
      <c r="G60" s="110"/>
      <c r="H60" s="106"/>
      <c r="J60" s="78"/>
      <c r="P60" s="101"/>
    </row>
    <row r="61" spans="1:42" s="64" customFormat="1" x14ac:dyDescent="0.25">
      <c r="C61" s="65"/>
      <c r="E61" s="110"/>
      <c r="F61" s="110"/>
      <c r="G61" s="110"/>
      <c r="H61" s="106"/>
      <c r="J61" s="78"/>
      <c r="P61" s="101"/>
    </row>
    <row r="62" spans="1:42" s="64" customFormat="1" x14ac:dyDescent="0.25">
      <c r="C62" s="65"/>
      <c r="E62" s="110"/>
      <c r="F62" s="110"/>
      <c r="G62" s="110"/>
      <c r="H62" s="106"/>
      <c r="J62" s="78"/>
      <c r="P62" s="101"/>
    </row>
    <row r="63" spans="1:42" s="64" customFormat="1" x14ac:dyDescent="0.25">
      <c r="C63" s="65"/>
      <c r="E63" s="110"/>
      <c r="F63" s="110"/>
      <c r="G63" s="110"/>
      <c r="H63" s="106"/>
      <c r="J63" s="78"/>
      <c r="P63" s="101"/>
    </row>
    <row r="64" spans="1:42" s="64" customFormat="1" x14ac:dyDescent="0.25">
      <c r="C64" s="65"/>
      <c r="E64" s="110"/>
      <c r="F64" s="110"/>
      <c r="G64" s="110"/>
      <c r="H64" s="106"/>
      <c r="J64" s="78"/>
      <c r="P64" s="101"/>
    </row>
    <row r="65" spans="3:16" s="64" customFormat="1" x14ac:dyDescent="0.25">
      <c r="C65" s="65"/>
      <c r="E65" s="110"/>
      <c r="F65" s="110"/>
      <c r="G65" s="110"/>
      <c r="H65" s="106"/>
      <c r="J65" s="78"/>
      <c r="P65" s="101"/>
    </row>
    <row r="66" spans="3:16" s="64" customFormat="1" x14ac:dyDescent="0.25">
      <c r="C66" s="65"/>
      <c r="E66" s="110"/>
      <c r="F66" s="110"/>
      <c r="G66" s="110"/>
      <c r="H66" s="106"/>
      <c r="J66" s="78"/>
      <c r="P66" s="101"/>
    </row>
    <row r="67" spans="3:16" s="64" customFormat="1" x14ac:dyDescent="0.25">
      <c r="C67" s="65"/>
      <c r="E67" s="110"/>
      <c r="F67" s="110"/>
      <c r="G67" s="110"/>
      <c r="H67" s="106"/>
      <c r="J67" s="78"/>
      <c r="P67" s="101"/>
    </row>
    <row r="68" spans="3:16" s="64" customFormat="1" x14ac:dyDescent="0.25">
      <c r="C68" s="65"/>
      <c r="E68" s="110"/>
      <c r="F68" s="110"/>
      <c r="G68" s="110"/>
      <c r="H68" s="106"/>
      <c r="J68" s="78"/>
      <c r="P68" s="101"/>
    </row>
    <row r="69" spans="3:16" s="64" customFormat="1" x14ac:dyDescent="0.25">
      <c r="C69" s="65"/>
      <c r="E69" s="110"/>
      <c r="F69" s="110"/>
      <c r="G69" s="110"/>
      <c r="H69" s="106"/>
      <c r="J69" s="78"/>
      <c r="P69" s="101"/>
    </row>
    <row r="70" spans="3:16" s="64" customFormat="1" x14ac:dyDescent="0.25">
      <c r="E70" s="110"/>
      <c r="F70" s="110"/>
      <c r="G70" s="110"/>
      <c r="H70" s="106"/>
      <c r="J70" s="78"/>
      <c r="P70" s="101"/>
    </row>
    <row r="71" spans="3:16" s="64" customFormat="1" x14ac:dyDescent="0.25">
      <c r="E71" s="110"/>
      <c r="F71" s="110"/>
      <c r="G71" s="110"/>
      <c r="H71" s="106"/>
      <c r="J71" s="78"/>
      <c r="P71" s="101"/>
    </row>
    <row r="72" spans="3:16" s="64" customFormat="1" x14ac:dyDescent="0.25">
      <c r="E72" s="110"/>
      <c r="F72" s="110"/>
      <c r="G72" s="110"/>
      <c r="H72" s="106"/>
      <c r="J72" s="78"/>
      <c r="P72" s="101"/>
    </row>
    <row r="73" spans="3:16" s="64" customFormat="1" x14ac:dyDescent="0.25">
      <c r="E73" s="110"/>
      <c r="F73" s="110"/>
      <c r="G73" s="110"/>
      <c r="H73" s="106"/>
      <c r="J73" s="78"/>
      <c r="P73" s="101"/>
    </row>
    <row r="74" spans="3:16" s="64" customFormat="1" x14ac:dyDescent="0.25">
      <c r="E74" s="110"/>
      <c r="F74" s="110"/>
      <c r="G74" s="110"/>
      <c r="H74" s="106"/>
      <c r="J74" s="78"/>
      <c r="P74" s="101"/>
    </row>
    <row r="75" spans="3:16" s="64" customFormat="1" x14ac:dyDescent="0.25">
      <c r="E75" s="110"/>
      <c r="F75" s="110"/>
      <c r="G75" s="110"/>
      <c r="H75" s="106"/>
      <c r="J75" s="78"/>
      <c r="P75" s="101"/>
    </row>
    <row r="76" spans="3:16" s="64" customFormat="1" x14ac:dyDescent="0.25">
      <c r="E76" s="110"/>
      <c r="F76" s="110"/>
      <c r="G76" s="110"/>
      <c r="H76" s="106"/>
      <c r="J76" s="78"/>
      <c r="P76" s="101"/>
    </row>
    <row r="77" spans="3:16" s="64" customFormat="1" x14ac:dyDescent="0.25">
      <c r="E77" s="110"/>
      <c r="F77" s="110"/>
      <c r="G77" s="110"/>
      <c r="H77" s="106"/>
      <c r="J77" s="78"/>
      <c r="P77" s="101"/>
    </row>
    <row r="78" spans="3:16" s="64" customFormat="1" x14ac:dyDescent="0.25">
      <c r="E78" s="110"/>
      <c r="F78" s="110"/>
      <c r="G78" s="110"/>
      <c r="H78" s="106"/>
      <c r="J78" s="78"/>
      <c r="P78" s="101"/>
    </row>
    <row r="79" spans="3:16" s="64" customFormat="1" x14ac:dyDescent="0.25">
      <c r="E79" s="110"/>
      <c r="F79" s="110"/>
      <c r="G79" s="110"/>
      <c r="H79" s="106"/>
      <c r="J79" s="78"/>
      <c r="P79" s="101"/>
    </row>
    <row r="80" spans="3:16" s="64" customFormat="1" x14ac:dyDescent="0.25">
      <c r="E80" s="110"/>
      <c r="F80" s="110"/>
      <c r="G80" s="110"/>
      <c r="H80" s="106"/>
      <c r="J80" s="78"/>
      <c r="P80" s="101"/>
    </row>
    <row r="81" spans="5:16" s="64" customFormat="1" x14ac:dyDescent="0.25">
      <c r="E81" s="110"/>
      <c r="F81" s="110"/>
      <c r="G81" s="110"/>
      <c r="H81" s="106"/>
      <c r="J81" s="78"/>
      <c r="P81" s="101"/>
    </row>
    <row r="82" spans="5:16" s="64" customFormat="1" x14ac:dyDescent="0.25">
      <c r="E82" s="110"/>
      <c r="F82" s="110"/>
      <c r="G82" s="110"/>
      <c r="H82" s="106"/>
      <c r="J82" s="78"/>
      <c r="P82" s="101"/>
    </row>
    <row r="83" spans="5:16" s="64" customFormat="1" x14ac:dyDescent="0.25">
      <c r="E83" s="110"/>
      <c r="F83" s="110"/>
      <c r="G83" s="110"/>
      <c r="H83" s="106"/>
      <c r="J83" s="78"/>
      <c r="P83" s="101"/>
    </row>
    <row r="84" spans="5:16" s="64" customFormat="1" x14ac:dyDescent="0.25">
      <c r="E84" s="110"/>
      <c r="F84" s="110"/>
      <c r="G84" s="110"/>
      <c r="H84" s="106"/>
      <c r="J84" s="78"/>
      <c r="P84" s="101"/>
    </row>
    <row r="85" spans="5:16" s="64" customFormat="1" x14ac:dyDescent="0.25">
      <c r="E85" s="110"/>
      <c r="F85" s="110"/>
      <c r="G85" s="110"/>
      <c r="H85" s="106"/>
      <c r="J85" s="78"/>
      <c r="P85" s="101"/>
    </row>
    <row r="86" spans="5:16" s="64" customFormat="1" x14ac:dyDescent="0.25">
      <c r="E86" s="110"/>
      <c r="F86" s="110"/>
      <c r="G86" s="110"/>
      <c r="H86" s="106"/>
      <c r="J86" s="78"/>
      <c r="P86" s="101"/>
    </row>
    <row r="87" spans="5:16" s="64" customFormat="1" x14ac:dyDescent="0.25">
      <c r="E87" s="110"/>
      <c r="F87" s="110"/>
      <c r="G87" s="110"/>
      <c r="H87" s="106"/>
      <c r="J87" s="78"/>
      <c r="P87" s="101"/>
    </row>
    <row r="88" spans="5:16" s="64" customFormat="1" x14ac:dyDescent="0.25">
      <c r="E88" s="110"/>
      <c r="F88" s="110"/>
      <c r="G88" s="110"/>
      <c r="H88" s="106"/>
      <c r="J88" s="78"/>
      <c r="P88" s="101"/>
    </row>
    <row r="89" spans="5:16" s="64" customFormat="1" x14ac:dyDescent="0.25">
      <c r="E89" s="110"/>
      <c r="F89" s="110"/>
      <c r="G89" s="110"/>
      <c r="H89" s="106"/>
      <c r="J89" s="78"/>
      <c r="P89" s="101"/>
    </row>
    <row r="90" spans="5:16" s="64" customFormat="1" x14ac:dyDescent="0.25">
      <c r="E90" s="110"/>
      <c r="F90" s="110"/>
      <c r="G90" s="110"/>
      <c r="H90" s="106"/>
      <c r="J90" s="78"/>
      <c r="P90" s="101"/>
    </row>
    <row r="91" spans="5:16" s="64" customFormat="1" x14ac:dyDescent="0.25">
      <c r="E91" s="110"/>
      <c r="F91" s="110"/>
      <c r="G91" s="110"/>
      <c r="H91" s="106"/>
      <c r="J91" s="78"/>
      <c r="P91" s="101"/>
    </row>
    <row r="92" spans="5:16" s="64" customFormat="1" x14ac:dyDescent="0.25">
      <c r="E92" s="110"/>
      <c r="F92" s="110"/>
      <c r="G92" s="110"/>
      <c r="H92" s="106"/>
      <c r="J92" s="78"/>
      <c r="P92" s="101"/>
    </row>
    <row r="93" spans="5:16" s="64" customFormat="1" x14ac:dyDescent="0.25">
      <c r="E93" s="110"/>
      <c r="F93" s="110"/>
      <c r="G93" s="110"/>
      <c r="H93" s="106"/>
      <c r="J93" s="78"/>
      <c r="P93" s="101"/>
    </row>
    <row r="94" spans="5:16" s="64" customFormat="1" x14ac:dyDescent="0.25">
      <c r="E94" s="110"/>
      <c r="F94" s="110"/>
      <c r="G94" s="110"/>
      <c r="H94" s="106"/>
      <c r="J94" s="78"/>
      <c r="P94" s="101"/>
    </row>
    <row r="95" spans="5:16" s="64" customFormat="1" x14ac:dyDescent="0.25">
      <c r="E95" s="110"/>
      <c r="F95" s="110"/>
      <c r="G95" s="110"/>
      <c r="H95" s="106"/>
      <c r="J95" s="78"/>
      <c r="P95" s="101"/>
    </row>
    <row r="96" spans="5:16" s="64" customFormat="1" x14ac:dyDescent="0.25">
      <c r="E96" s="110"/>
      <c r="F96" s="110"/>
      <c r="G96" s="110"/>
      <c r="H96" s="106"/>
      <c r="J96" s="78"/>
      <c r="P96" s="101"/>
    </row>
    <row r="97" spans="5:16" s="64" customFormat="1" x14ac:dyDescent="0.25">
      <c r="E97" s="110"/>
      <c r="F97" s="110"/>
      <c r="G97" s="110"/>
      <c r="H97" s="106"/>
      <c r="J97" s="78"/>
      <c r="P97" s="101"/>
    </row>
    <row r="98" spans="5:16" s="64" customFormat="1" x14ac:dyDescent="0.25">
      <c r="E98" s="110"/>
      <c r="F98" s="110"/>
      <c r="G98" s="110"/>
      <c r="H98" s="106"/>
      <c r="J98" s="78"/>
      <c r="P98" s="101"/>
    </row>
    <row r="99" spans="5:16" s="64" customFormat="1" x14ac:dyDescent="0.25">
      <c r="E99" s="110"/>
      <c r="F99" s="110"/>
      <c r="G99" s="110"/>
      <c r="H99" s="106"/>
      <c r="J99" s="78"/>
      <c r="P99" s="101"/>
    </row>
    <row r="100" spans="5:16" s="64" customFormat="1" x14ac:dyDescent="0.25">
      <c r="E100" s="110"/>
      <c r="F100" s="110"/>
      <c r="G100" s="110"/>
      <c r="H100" s="106"/>
      <c r="J100" s="78"/>
      <c r="P100" s="101"/>
    </row>
  </sheetData>
  <sheetProtection algorithmName="SHA-512" hashValue="H5jJE9GuJBVkboTdQmHCafNDn0eZETExfaxowE22BnP9IheZgKBf8tVPb4K3XLgAtmT9xyWdxbewuQeTbPsnRw==" saltValue="erGasGz1H+gjM9GFtpU6pw==" spinCount="100000" sheet="1" objects="1" autoFilter="0"/>
  <protectedRanges>
    <protectedRange sqref="O2 J6:J58" name="FilterTasksRange"/>
  </protectedRanges>
  <autoFilter ref="J5:J58">
    <filterColumn colId="0">
      <filters>
        <filter val="SHOW"/>
      </filters>
    </filterColumn>
  </autoFilter>
  <conditionalFormatting sqref="O6:O36 O49 O51:O58">
    <cfRule type="cellIs" dxfId="25" priority="33" operator="notEqual">
      <formula>71</formula>
    </cfRule>
  </conditionalFormatting>
  <conditionalFormatting sqref="H1:H36 H51:H1048576 H38:H49">
    <cfRule type="cellIs" dxfId="24" priority="32" operator="equal">
      <formula>"No"</formula>
    </cfRule>
  </conditionalFormatting>
  <conditionalFormatting sqref="P6:P36 P49 P51:P58">
    <cfRule type="cellIs" dxfId="23" priority="21" operator="notEqual">
      <formula>"coded correctly"</formula>
    </cfRule>
  </conditionalFormatting>
  <conditionalFormatting sqref="O38:O48">
    <cfRule type="cellIs" dxfId="22" priority="20" operator="notEqual">
      <formula>71</formula>
    </cfRule>
  </conditionalFormatting>
  <conditionalFormatting sqref="P38:P48">
    <cfRule type="cellIs" dxfId="21" priority="19" operator="notEqual">
      <formula>"coded correctly"</formula>
    </cfRule>
  </conditionalFormatting>
  <conditionalFormatting sqref="H37">
    <cfRule type="cellIs" dxfId="20" priority="18" operator="equal">
      <formula>"No"</formula>
    </cfRule>
  </conditionalFormatting>
  <conditionalFormatting sqref="O37">
    <cfRule type="cellIs" dxfId="19" priority="11" operator="notEqual">
      <formula>71</formula>
    </cfRule>
  </conditionalFormatting>
  <conditionalFormatting sqref="P37">
    <cfRule type="cellIs" dxfId="18" priority="10" operator="notEqual">
      <formula>"coded correctly"</formula>
    </cfRule>
  </conditionalFormatting>
  <conditionalFormatting sqref="H50">
    <cfRule type="cellIs" dxfId="17" priority="9" operator="equal">
      <formula>"No"</formula>
    </cfRule>
  </conditionalFormatting>
  <conditionalFormatting sqref="O50">
    <cfRule type="cellIs" dxfId="16" priority="2" operator="notEqual">
      <formula>71</formula>
    </cfRule>
  </conditionalFormatting>
  <conditionalFormatting sqref="P50">
    <cfRule type="cellIs" dxfId="15" priority="1" operator="notEqual">
      <formula>"coded correctly"</formula>
    </cfRule>
  </conditionalFormatting>
  <dataValidations count="1">
    <dataValidation type="list" showInputMessage="1" showErrorMessage="1" sqref="H9:H15 H17:H22 H24:H34 H36:H40 H42:H47 H49:H58">
      <formula1>DropdownList1</formula1>
    </dataValidation>
  </dataValidations>
  <hyperlinks>
    <hyperlink ref="C9" r:id="rId1" display="http://www.ieso.ca/subscribe"/>
    <hyperlink ref="C10" r:id="rId2" display="https://ieso.ca/en/Market-Renewal/Energy-Stream-Designs/Market-Participant-Readiness"/>
    <hyperlink ref="C19" r:id="rId3" display="https://www.ieso.ca/en/Sector-Participants/Connection-Process/Overview"/>
    <hyperlink ref="C40" r:id="rId4" display="API Specs for EMI/MIM and Dispatch Services"/>
    <hyperlink ref="C44" r:id="rId5" display="for EMI/MIM"/>
    <hyperlink ref="C45" r:id="rId6" display="https://ieso.ca/en/Market-Renewal/Energy-Stream-Designs/Market-Participant-Readiness"/>
    <hyperlink ref="C17" r:id="rId7" display="market.renewal@ieso.ca"/>
    <hyperlink ref="C18" r:id="rId8" display="https://www.ieso.ca/en/Sector-Participants/Connection-Process/Overview"/>
  </hyperlinks>
  <pageMargins left="0.7" right="0.7" top="0.75" bottom="0.75" header="0.3" footer="0.3"/>
  <pageSetup scale="91" fitToHeight="0" orientation="landscape" r:id="rId9"/>
  <ignoredErrors>
    <ignoredError sqref="R11:T11 U11:AO11 R16:AO16 R23 T23:AO23 S35:AO35 R41:AO41 R48:AO48" formula="1"/>
  </ignoredErrors>
  <legacyDrawing r:id="rId10"/>
  <extLst>
    <ext xmlns:x14="http://schemas.microsoft.com/office/spreadsheetml/2009/9/main" uri="{78C0D931-6437-407d-A8EE-F0AAD7539E65}">
      <x14:conditionalFormattings>
        <x14:conditionalFormatting xmlns:xm="http://schemas.microsoft.com/office/excel/2006/main">
          <x14:cfRule type="cellIs" priority="24" operator="equal" id="{C7920666-4E3B-40D6-9B40-C4E4617FF37B}">
            <xm:f>Dropdowns!$A$5</xm:f>
            <x14:dxf>
              <fill>
                <patternFill>
                  <bgColor rgb="FF92D050"/>
                </patternFill>
              </fill>
            </x14:dxf>
          </x14:cfRule>
          <x14:cfRule type="cellIs" priority="25" operator="equal" id="{504E6B7A-0E2B-4C04-B9B0-A4792B17390F}">
            <xm:f>Dropdowns!$A$2</xm:f>
            <x14:dxf>
              <fill>
                <patternFill>
                  <bgColor rgb="FFFFFF00"/>
                </patternFill>
              </fill>
            </x14:dxf>
          </x14:cfRule>
          <x14:cfRule type="cellIs" priority="28" operator="equal" id="{D97AAA70-EAC8-4657-8AA1-13833E5A7AD6}">
            <xm:f>Dropdowns!$A$2</xm:f>
            <x14:dxf/>
          </x14:cfRule>
          <x14:cfRule type="cellIs" priority="29" operator="equal" id="{CFBF8E92-0BAB-4A27-B84A-03F513B8D06B}">
            <xm:f>Dropdowns!$A$4</xm:f>
            <x14:dxf>
              <fill>
                <patternFill>
                  <bgColor rgb="FF92D050"/>
                </patternFill>
              </fill>
            </x14:dxf>
          </x14:cfRule>
          <x14:cfRule type="cellIs" priority="30" operator="equal" id="{886CB378-206F-4D40-9183-BD7C4F286EFE}">
            <xm:f>Dropdowns!$E$3</xm:f>
            <x14:dxf>
              <fill>
                <patternFill>
                  <bgColor rgb="FF92D050"/>
                </patternFill>
              </fill>
            </x14:dxf>
          </x14:cfRule>
          <x14:cfRule type="cellIs" priority="31" operator="equal" id="{6A4CF1C6-8EAC-46FC-BDF5-237BAF538890}">
            <xm:f>Dropdowns!$A$3</xm:f>
            <x14:dxf>
              <fill>
                <patternFill>
                  <bgColor rgb="FFFFC000"/>
                </patternFill>
              </fill>
            </x14:dxf>
          </x14:cfRule>
          <xm:sqref>H1:H36 H51:H1048576 H38:H49</xm:sqref>
        </x14:conditionalFormatting>
        <x14:conditionalFormatting xmlns:xm="http://schemas.microsoft.com/office/excel/2006/main">
          <x14:cfRule type="cellIs" priority="12" operator="equal" id="{ABFADBB7-F167-4651-BF0D-34BFFBCCC198}">
            <xm:f>Dropdowns!$A$5</xm:f>
            <x14:dxf>
              <fill>
                <patternFill>
                  <bgColor rgb="FF92D050"/>
                </patternFill>
              </fill>
            </x14:dxf>
          </x14:cfRule>
          <x14:cfRule type="cellIs" priority="13" operator="equal" id="{8EB2AF50-7475-4F6C-BE56-AFEBA0C8D418}">
            <xm:f>Dropdowns!$A$2</xm:f>
            <x14:dxf>
              <fill>
                <patternFill>
                  <bgColor rgb="FFFFFF00"/>
                </patternFill>
              </fill>
            </x14:dxf>
          </x14:cfRule>
          <x14:cfRule type="cellIs" priority="14" operator="equal" id="{28B4A397-C0CE-42B6-A067-45FCB9CE29C7}">
            <xm:f>Dropdowns!$A$2</xm:f>
            <x14:dxf/>
          </x14:cfRule>
          <x14:cfRule type="cellIs" priority="15" operator="equal" id="{C3986D42-A902-45C4-A947-83F980C3BEA4}">
            <xm:f>Dropdowns!$A$4</xm:f>
            <x14:dxf>
              <fill>
                <patternFill>
                  <bgColor rgb="FF92D050"/>
                </patternFill>
              </fill>
            </x14:dxf>
          </x14:cfRule>
          <x14:cfRule type="cellIs" priority="16" operator="equal" id="{9DD3E264-3C54-40BF-98AE-13D1B346EC44}">
            <xm:f>Dropdowns!$E$3</xm:f>
            <x14:dxf>
              <fill>
                <patternFill>
                  <bgColor rgb="FF92D050"/>
                </patternFill>
              </fill>
            </x14:dxf>
          </x14:cfRule>
          <x14:cfRule type="cellIs" priority="17" operator="equal" id="{72EAA906-786C-4135-A232-A16E448C770C}">
            <xm:f>Dropdowns!$A$3</xm:f>
            <x14:dxf>
              <fill>
                <patternFill>
                  <bgColor rgb="FFFFC000"/>
                </patternFill>
              </fill>
            </x14:dxf>
          </x14:cfRule>
          <xm:sqref>H37</xm:sqref>
        </x14:conditionalFormatting>
        <x14:conditionalFormatting xmlns:xm="http://schemas.microsoft.com/office/excel/2006/main">
          <x14:cfRule type="cellIs" priority="3" operator="equal" id="{7D4884D5-DD3A-437F-ABE7-6A49817A464F}">
            <xm:f>Dropdowns!$A$5</xm:f>
            <x14:dxf>
              <fill>
                <patternFill>
                  <bgColor rgb="FF92D050"/>
                </patternFill>
              </fill>
            </x14:dxf>
          </x14:cfRule>
          <x14:cfRule type="cellIs" priority="4" operator="equal" id="{137742D0-827A-4C3F-8CB7-3F7F1AFA62E8}">
            <xm:f>Dropdowns!$A$2</xm:f>
            <x14:dxf>
              <fill>
                <patternFill>
                  <bgColor rgb="FFFFFF00"/>
                </patternFill>
              </fill>
            </x14:dxf>
          </x14:cfRule>
          <x14:cfRule type="cellIs" priority="5" operator="equal" id="{D9E7599E-20E3-4079-8339-CDC3F4AEB912}">
            <xm:f>Dropdowns!$A$2</xm:f>
            <x14:dxf/>
          </x14:cfRule>
          <x14:cfRule type="cellIs" priority="6" operator="equal" id="{22805EA4-B6AF-4D93-AFD8-3115F8027700}">
            <xm:f>Dropdowns!$A$4</xm:f>
            <x14:dxf>
              <fill>
                <patternFill>
                  <bgColor rgb="FF92D050"/>
                </patternFill>
              </fill>
            </x14:dxf>
          </x14:cfRule>
          <x14:cfRule type="cellIs" priority="7" operator="equal" id="{310BF45F-1E48-4C8E-834F-F57E6D38E88D}">
            <xm:f>Dropdowns!$E$3</xm:f>
            <x14:dxf>
              <fill>
                <patternFill>
                  <bgColor rgb="FF92D050"/>
                </patternFill>
              </fill>
            </x14:dxf>
          </x14:cfRule>
          <x14:cfRule type="cellIs" priority="8" operator="equal" id="{66F64697-0E48-43F1-8D53-795B7DFF67A7}">
            <xm:f>Dropdowns!$A$3</xm:f>
            <x14:dxf>
              <fill>
                <patternFill>
                  <bgColor rgb="FFFFC000"/>
                </patternFill>
              </fill>
            </x14:dxf>
          </x14:cfRule>
          <xm:sqref>H50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1:AR53"/>
  <sheetViews>
    <sheetView showGridLines="0" zoomScale="120" zoomScaleNormal="120" workbookViewId="0">
      <selection activeCell="C3" sqref="C3"/>
    </sheetView>
  </sheetViews>
  <sheetFormatPr defaultRowHeight="15" x14ac:dyDescent="0.25"/>
  <cols>
    <col min="1" max="2" width="2.28515625" customWidth="1"/>
    <col min="3" max="3" width="84.7109375" customWidth="1"/>
    <col min="4" max="5" width="2.28515625" customWidth="1"/>
    <col min="6" max="44" width="8.85546875" style="64"/>
  </cols>
  <sheetData>
    <row r="1" spans="2:4" ht="12.6" customHeight="1" x14ac:dyDescent="0.25"/>
    <row r="2" spans="2:4" x14ac:dyDescent="0.25">
      <c r="B2" s="24"/>
      <c r="C2" s="25"/>
      <c r="D2" s="52"/>
    </row>
    <row r="3" spans="2:4" x14ac:dyDescent="0.25">
      <c r="B3" s="27"/>
      <c r="C3" s="56" t="s">
        <v>96</v>
      </c>
      <c r="D3" s="28"/>
    </row>
    <row r="4" spans="2:4" x14ac:dyDescent="0.25">
      <c r="B4" s="27"/>
      <c r="C4" s="23"/>
      <c r="D4" s="28"/>
    </row>
    <row r="5" spans="2:4" ht="45" x14ac:dyDescent="0.25">
      <c r="B5" s="27"/>
      <c r="C5" s="55" t="s">
        <v>97</v>
      </c>
      <c r="D5" s="28"/>
    </row>
    <row r="6" spans="2:4" x14ac:dyDescent="0.25">
      <c r="B6" s="27"/>
      <c r="C6" s="23"/>
      <c r="D6" s="28"/>
    </row>
    <row r="7" spans="2:4" x14ac:dyDescent="0.25">
      <c r="B7" s="27"/>
      <c r="C7" s="23"/>
      <c r="D7" s="28"/>
    </row>
    <row r="8" spans="2:4" x14ac:dyDescent="0.25">
      <c r="B8" s="27"/>
      <c r="C8" s="57" t="s">
        <v>94</v>
      </c>
      <c r="D8" s="28"/>
    </row>
    <row r="9" spans="2:4" x14ac:dyDescent="0.25">
      <c r="B9" s="27"/>
      <c r="C9" s="53"/>
      <c r="D9" s="28"/>
    </row>
    <row r="10" spans="2:4" ht="120" x14ac:dyDescent="0.25">
      <c r="B10" s="27"/>
      <c r="C10" s="54" t="s">
        <v>95</v>
      </c>
      <c r="D10" s="28"/>
    </row>
    <row r="11" spans="2:4" x14ac:dyDescent="0.25">
      <c r="B11" s="29"/>
      <c r="C11" s="30"/>
      <c r="D11" s="31"/>
    </row>
    <row r="12" spans="2:4" ht="13.15" customHeight="1" x14ac:dyDescent="0.25"/>
    <row r="13" spans="2:4" s="64" customFormat="1" x14ac:dyDescent="0.25"/>
    <row r="14" spans="2:4" s="64" customFormat="1" x14ac:dyDescent="0.25"/>
    <row r="15" spans="2:4" s="64" customFormat="1" x14ac:dyDescent="0.25"/>
    <row r="16" spans="2:4" s="64" customFormat="1" x14ac:dyDescent="0.25"/>
    <row r="17" s="64" customFormat="1" x14ac:dyDescent="0.25"/>
    <row r="18" s="64" customFormat="1" x14ac:dyDescent="0.25"/>
    <row r="19" s="64" customFormat="1" x14ac:dyDescent="0.25"/>
    <row r="20" s="64" customFormat="1" x14ac:dyDescent="0.25"/>
    <row r="21" s="64" customFormat="1" x14ac:dyDescent="0.25"/>
    <row r="22" s="64" customFormat="1" x14ac:dyDescent="0.25"/>
    <row r="23" s="64" customFormat="1" x14ac:dyDescent="0.25"/>
    <row r="24" s="64" customFormat="1" x14ac:dyDescent="0.25"/>
    <row r="25" s="64" customFormat="1" x14ac:dyDescent="0.25"/>
    <row r="26" s="64" customFormat="1" x14ac:dyDescent="0.25"/>
    <row r="27" s="64" customFormat="1" x14ac:dyDescent="0.25"/>
    <row r="28" s="64" customFormat="1" x14ac:dyDescent="0.25"/>
    <row r="29" s="64" customFormat="1" x14ac:dyDescent="0.25"/>
    <row r="30" s="64" customFormat="1" x14ac:dyDescent="0.25"/>
    <row r="31" s="64" customFormat="1" x14ac:dyDescent="0.25"/>
    <row r="32" s="64" customFormat="1" x14ac:dyDescent="0.25"/>
    <row r="33" s="64" customFormat="1" x14ac:dyDescent="0.25"/>
    <row r="34" s="64" customFormat="1" x14ac:dyDescent="0.25"/>
    <row r="35" s="64" customFormat="1" x14ac:dyDescent="0.25"/>
    <row r="36" s="64" customFormat="1" x14ac:dyDescent="0.25"/>
    <row r="37" s="64" customFormat="1" x14ac:dyDescent="0.25"/>
    <row r="38" s="64" customFormat="1" x14ac:dyDescent="0.25"/>
    <row r="39" s="64" customFormat="1" x14ac:dyDescent="0.25"/>
    <row r="40" s="64" customFormat="1" x14ac:dyDescent="0.25"/>
    <row r="41" s="64" customFormat="1" x14ac:dyDescent="0.25"/>
    <row r="42" s="64" customFormat="1" x14ac:dyDescent="0.25"/>
    <row r="43" s="64" customFormat="1" x14ac:dyDescent="0.25"/>
    <row r="44" s="64" customFormat="1" x14ac:dyDescent="0.25"/>
    <row r="45" s="64" customFormat="1" x14ac:dyDescent="0.25"/>
    <row r="46" s="64" customFormat="1" x14ac:dyDescent="0.25"/>
    <row r="47" s="64" customFormat="1" x14ac:dyDescent="0.25"/>
    <row r="48" s="64" customFormat="1" x14ac:dyDescent="0.25"/>
    <row r="49" s="64" customFormat="1" x14ac:dyDescent="0.25"/>
    <row r="50" s="64" customFormat="1" x14ac:dyDescent="0.25"/>
    <row r="51" s="64" customFormat="1" x14ac:dyDescent="0.25"/>
    <row r="52" s="64" customFormat="1" x14ac:dyDescent="0.25"/>
    <row r="53" s="64" customFormat="1" x14ac:dyDescent="0.25"/>
  </sheetData>
  <sheetProtection algorithmName="SHA-512" hashValue="Q0TlFrY4zj2Wujr20yggdqSyEwdimTKQr6k8SEcwlt80b4l21ZAexTMXd3q/RQlRQnRy24qWBMPTseohiqLLmg==" saltValue="1R3hBsMMc2e1TQf98BQVtQ==" spinCount="100000"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9"/>
  <sheetViews>
    <sheetView workbookViewId="0">
      <selection activeCell="C12" sqref="C12"/>
    </sheetView>
  </sheetViews>
  <sheetFormatPr defaultRowHeight="15" x14ac:dyDescent="0.25"/>
  <sheetData>
    <row r="1" spans="1:5" x14ac:dyDescent="0.25">
      <c r="A1" s="1" t="s">
        <v>1</v>
      </c>
      <c r="C1" s="1" t="s">
        <v>2</v>
      </c>
      <c r="E1" s="1" t="s">
        <v>3</v>
      </c>
    </row>
    <row r="2" spans="1:5" x14ac:dyDescent="0.25">
      <c r="A2" t="s">
        <v>4</v>
      </c>
      <c r="C2" t="s">
        <v>4</v>
      </c>
      <c r="E2" t="s">
        <v>9</v>
      </c>
    </row>
    <row r="3" spans="1:5" x14ac:dyDescent="0.25">
      <c r="A3" t="s">
        <v>5</v>
      </c>
      <c r="C3" t="s">
        <v>6</v>
      </c>
      <c r="E3" t="s">
        <v>8</v>
      </c>
    </row>
    <row r="4" spans="1:5" x14ac:dyDescent="0.25">
      <c r="A4" t="s">
        <v>101</v>
      </c>
      <c r="C4" t="s">
        <v>7</v>
      </c>
      <c r="E4" t="s">
        <v>100</v>
      </c>
    </row>
    <row r="5" spans="1:5" x14ac:dyDescent="0.25">
      <c r="A5" t="s">
        <v>100</v>
      </c>
    </row>
    <row r="9" spans="1:5" x14ac:dyDescent="0.25">
      <c r="B9" s="97" t="s">
        <v>285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vt:lpstr>
      <vt:lpstr>Checklist</vt:lpstr>
      <vt:lpstr>Disclaimers</vt:lpstr>
      <vt:lpstr>Dropdowns</vt:lpstr>
      <vt:lpstr>DropdownList1</vt:lpstr>
      <vt:lpstr>DropdownList2</vt:lpstr>
      <vt:lpstr>DropdownList3</vt:lpstr>
      <vt:lpstr>Checklist!Print_Area</vt:lpstr>
      <vt:lpstr>Disclaimers!Print_Area</vt:lpstr>
      <vt:lpstr>Intro!Print_Area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Independent Electricity System Operator</dc:creator>
  <cp:lastPrinted>2023-03-24T16:08:24Z</cp:lastPrinted>
  <dcterms:created xsi:type="dcterms:W3CDTF">2023-02-15T14:07:13Z</dcterms:created>
  <dcterms:modified xsi:type="dcterms:W3CDTF">2023-03-29T16:44:40Z</dcterms:modified>
</cp:coreProperties>
</file>